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i_WWW\2018_2020_SVP_violetai_www\"/>
    </mc:Choice>
  </mc:AlternateContent>
  <bookViews>
    <workbookView xWindow="0" yWindow="0" windowWidth="14880" windowHeight="11655" tabRatio="240"/>
  </bookViews>
  <sheets>
    <sheet name="1_c_1c_1_forma" sheetId="5" r:id="rId1"/>
    <sheet name="Lapas1" sheetId="4" state="hidden" r:id="rId2"/>
    <sheet name="vykdytojų_kodai" sheetId="3" r:id="rId3"/>
  </sheets>
  <definedNames>
    <definedName name="Excel_BuiltIn_Print_Titles_1_1">#REF!</definedName>
  </definedNames>
  <calcPr calcId="152511"/>
  <fileRecoveryPr autoRecover="0"/>
</workbook>
</file>

<file path=xl/calcChain.xml><?xml version="1.0" encoding="utf-8"?>
<calcChain xmlns="http://schemas.openxmlformats.org/spreadsheetml/2006/main">
  <c r="J97" i="5" l="1"/>
  <c r="I97" i="5"/>
  <c r="H97" i="5"/>
  <c r="G97" i="5"/>
  <c r="J79" i="5"/>
  <c r="J88" i="5" s="1"/>
  <c r="I79" i="5"/>
  <c r="I88" i="5" s="1"/>
  <c r="H79" i="5"/>
  <c r="H88" i="5" s="1"/>
  <c r="G79" i="5"/>
  <c r="G88" i="5" s="1"/>
  <c r="J78" i="5"/>
  <c r="J86" i="5" s="1"/>
  <c r="I78" i="5"/>
  <c r="I86" i="5" s="1"/>
  <c r="I85" i="5" s="1"/>
  <c r="I100" i="5" s="1"/>
  <c r="H78" i="5"/>
  <c r="H86" i="5" s="1"/>
  <c r="J73" i="5"/>
  <c r="I73" i="5"/>
  <c r="H73" i="5"/>
  <c r="G73" i="5"/>
  <c r="J70" i="5"/>
  <c r="I70" i="5"/>
  <c r="H70" i="5"/>
  <c r="G70" i="5"/>
  <c r="J64" i="5"/>
  <c r="J65" i="5" s="1"/>
  <c r="I64" i="5"/>
  <c r="I65" i="5" s="1"/>
  <c r="C64" i="5"/>
  <c r="J63" i="5"/>
  <c r="I63" i="5"/>
  <c r="H63" i="5"/>
  <c r="H64" i="5" s="1"/>
  <c r="G63" i="5"/>
  <c r="G64" i="5" s="1"/>
  <c r="J59" i="5"/>
  <c r="J60" i="5" s="1"/>
  <c r="I59" i="5"/>
  <c r="I60" i="5" s="1"/>
  <c r="H59" i="5"/>
  <c r="H60" i="5" s="1"/>
  <c r="G59" i="5"/>
  <c r="G60" i="5" s="1"/>
  <c r="J53" i="5"/>
  <c r="I53" i="5"/>
  <c r="H53" i="5"/>
  <c r="G53" i="5"/>
  <c r="J51" i="5"/>
  <c r="I51" i="5"/>
  <c r="H51" i="5"/>
  <c r="G51" i="5"/>
  <c r="J49" i="5"/>
  <c r="I49" i="5"/>
  <c r="H49" i="5"/>
  <c r="H54" i="5" s="1"/>
  <c r="H55" i="5" s="1"/>
  <c r="G49" i="5"/>
  <c r="J44" i="5"/>
  <c r="I44" i="5"/>
  <c r="H44" i="5"/>
  <c r="G44" i="5"/>
  <c r="J42" i="5"/>
  <c r="J45" i="5" s="1"/>
  <c r="I42" i="5"/>
  <c r="I45" i="5" s="1"/>
  <c r="H42" i="5"/>
  <c r="H45" i="5" s="1"/>
  <c r="G42" i="5"/>
  <c r="G45" i="5" s="1"/>
  <c r="J34" i="5"/>
  <c r="I34" i="5"/>
  <c r="H34" i="5"/>
  <c r="G34" i="5"/>
  <c r="J31" i="5"/>
  <c r="I31" i="5"/>
  <c r="H31" i="5"/>
  <c r="G31" i="5"/>
  <c r="J29" i="5"/>
  <c r="I29" i="5"/>
  <c r="H29" i="5"/>
  <c r="G27" i="5"/>
  <c r="J26" i="5"/>
  <c r="I26" i="5"/>
  <c r="I35" i="5" s="1"/>
  <c r="I36" i="5" s="1"/>
  <c r="H26" i="5"/>
  <c r="G25" i="5"/>
  <c r="G26" i="5" s="1"/>
  <c r="I74" i="5" l="1"/>
  <c r="I75" i="5" s="1"/>
  <c r="I54" i="5"/>
  <c r="I55" i="5" s="1"/>
  <c r="I76" i="5" s="1"/>
  <c r="J74" i="5"/>
  <c r="J75" i="5" s="1"/>
  <c r="G78" i="5"/>
  <c r="G86" i="5" s="1"/>
  <c r="G85" i="5" s="1"/>
  <c r="G100" i="5" s="1"/>
  <c r="J35" i="5"/>
  <c r="J36" i="5" s="1"/>
  <c r="J54" i="5"/>
  <c r="J55" i="5" s="1"/>
  <c r="J76" i="5" s="1"/>
  <c r="G74" i="5"/>
  <c r="G75" i="5" s="1"/>
  <c r="G29" i="5"/>
  <c r="G35" i="5" s="1"/>
  <c r="G36" i="5" s="1"/>
  <c r="G54" i="5"/>
  <c r="G55" i="5" s="1"/>
  <c r="H74" i="5"/>
  <c r="H75" i="5" s="1"/>
  <c r="H85" i="5"/>
  <c r="H100" i="5" s="1"/>
  <c r="H35" i="5"/>
  <c r="H36" i="5" s="1"/>
  <c r="H65" i="5"/>
  <c r="J85" i="5"/>
  <c r="J100" i="5" s="1"/>
  <c r="G80" i="5"/>
  <c r="G65" i="5"/>
  <c r="H80" i="5"/>
  <c r="J80" i="5"/>
  <c r="I80" i="5"/>
  <c r="H76" i="5" l="1"/>
  <c r="G76" i="5"/>
</calcChain>
</file>

<file path=xl/sharedStrings.xml><?xml version="1.0" encoding="utf-8"?>
<sst xmlns="http://schemas.openxmlformats.org/spreadsheetml/2006/main" count="247" uniqueCount="133">
  <si>
    <t>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</si>
  <si>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</si>
  <si>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</si>
  <si>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</si>
  <si>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</si>
  <si>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</si>
  <si>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</si>
  <si>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</si>
  <si>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</si>
  <si>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</si>
  <si>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01</t>
  </si>
  <si>
    <t xml:space="preserve">Užtikrinti kompleksišką miesto planavimą ir žemės sklypų formavimą </t>
  </si>
  <si>
    <t>Rengti teritorijų planavimo dokumentus, padedančius užtikrinti darniąją miesto plėtrą</t>
  </si>
  <si>
    <t>05</t>
  </si>
  <si>
    <t>SB</t>
  </si>
  <si>
    <t>02</t>
  </si>
  <si>
    <t xml:space="preserve">Iš viso </t>
  </si>
  <si>
    <t>04</t>
  </si>
  <si>
    <t>Iš viso uždaviniui</t>
  </si>
  <si>
    <t>Iš viso tikslui</t>
  </si>
  <si>
    <t>Tobulinti miesto teigiamo architektūrinio ir vizualinio įvaizdžio kokybę</t>
  </si>
  <si>
    <t>Pagerinti miesto teigiamo architektūrinio ir vizualinio įvaizdžio kokybę</t>
  </si>
  <si>
    <t>03</t>
  </si>
  <si>
    <t>Išsaugoti nekilnojamąjį kultūros paveldą</t>
  </si>
  <si>
    <t>Organizuoti kultūros paveldo apsaugą</t>
  </si>
  <si>
    <t xml:space="preserve">Tobulinti ir plėsti miesto geoinformacinę sistemą (GIS) </t>
  </si>
  <si>
    <t>Kokybiškai administruoti Šiaulių m. GIS duomenų bazę</t>
  </si>
  <si>
    <t>Atnaujinti vietinius geodezinius tinklus</t>
  </si>
  <si>
    <t xml:space="preserve">Iš viso  programai </t>
  </si>
  <si>
    <t>VISO</t>
  </si>
  <si>
    <t>Finansavimo šaltiniai</t>
  </si>
  <si>
    <t>1.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</si>
  <si>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</si>
  <si>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</si>
  <si>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</si>
  <si>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</si>
  <si>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</si>
  <si>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</si>
  <si>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</si>
  <si>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</si>
  <si>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</si>
  <si>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</t>
  </si>
  <si>
    <t>Strateginio veiklos plano vykdytojų kodų klasifikatorius*</t>
  </si>
  <si>
    <t>Programos vykdytojo kodas</t>
  </si>
  <si>
    <t xml:space="preserve">                              Pavadinimas</t>
  </si>
  <si>
    <t>SB lik.</t>
  </si>
  <si>
    <t>Parengtų detaliųjų ir specialiųjų planų sk.</t>
  </si>
  <si>
    <t>Parengtų kadastrinių matavimų bylų, žemės sklypų pertvarkymo projektų sk.</t>
  </si>
  <si>
    <t xml:space="preserve">01 Miesto urbanistinės plėtros programa </t>
  </si>
  <si>
    <t>Paimtų visuomenės poreikiams sklypų sk. skaičius</t>
  </si>
  <si>
    <t>tūkst. Eur</t>
  </si>
  <si>
    <t>1.10.</t>
  </si>
  <si>
    <t>2017 metais patvirtinti asignavimai</t>
  </si>
  <si>
    <t>2018 metai</t>
  </si>
  <si>
    <t>2019 metai</t>
  </si>
  <si>
    <t>05   07</t>
  </si>
  <si>
    <t>* patvirtinta Šiaulių miesto savivaldybės administracijos direktoriaus 2016-10-28 įsakymu Nr. A -1473</t>
  </si>
  <si>
    <t>Urbanistinės plėtros ir ūkio departamento Architektūros, urbanistikos ir paveldosaugos skyrius</t>
  </si>
  <si>
    <t>07</t>
  </si>
  <si>
    <t>Urbanistinės plėtros ir ūkio departamento Miesto ūkio ir aplinkos skyrius</t>
  </si>
  <si>
    <t>FINANSAVIMO IŠLAIDŲ SUVESTINĖ</t>
  </si>
  <si>
    <t xml:space="preserve">Savivaldybės biudžeto lėšos </t>
  </si>
  <si>
    <t>Savivaldybės biudžeto lėšos (SB)</t>
  </si>
  <si>
    <t>Paskolų lėšos PS</t>
  </si>
  <si>
    <t>Programų lėšų likutis SB (LIK)</t>
  </si>
  <si>
    <t>Mokinio krepšelio lėšos VB (MK)</t>
  </si>
  <si>
    <t>Lėšos valstybės deleguotoms funkcijoms atlikti VB (VF)</t>
  </si>
  <si>
    <t>Valstybės investicijų projektų lėšos VB (VIP)</t>
  </si>
  <si>
    <t>Kelių priežiūros programos lėšos VB (KPP)</t>
  </si>
  <si>
    <t>Europos Sąjungos lėšos ES</t>
  </si>
  <si>
    <t>Įstaigų pajamų lėšos SP</t>
  </si>
  <si>
    <t>1.11.</t>
  </si>
  <si>
    <t>Įstaigų praėjusių metų lėšų likučiai SP (LIK)</t>
  </si>
  <si>
    <t>Kitos lėšos (KT)</t>
  </si>
  <si>
    <t xml:space="preserve"> Rengti Savivaldybės numatomų statyti ar rekonstruoti objektų  ir susisiekimo infrastruktūros objektų  techninius projektus</t>
  </si>
  <si>
    <t xml:space="preserve"> Įgyvendinti techninės dokumentacijos parengimo darbus</t>
  </si>
  <si>
    <t>Koreguotų bendrojo plano dalių sk.</t>
  </si>
  <si>
    <t>Parengtų susisiekimo komunikacijų ir infrastruktūros objektų projektų sk.</t>
  </si>
  <si>
    <t>Parengtų pastatų techninių projektų sk.</t>
  </si>
  <si>
    <t>SB (LIK)</t>
  </si>
  <si>
    <t>2019 metais patvirtinti asignavimai</t>
  </si>
  <si>
    <t>Iš viso 01 programai  (1 eil. + 2 eil.)</t>
  </si>
  <si>
    <t>Pamatuotų miesto gatvių sk. ir parengtų kadastrinių matavimų bylų, žemės sklypų pertvarkymo projektų sk.</t>
  </si>
  <si>
    <t>Parengti topografiniai planai vnt.</t>
  </si>
  <si>
    <t>SB(LIK)</t>
  </si>
  <si>
    <t>05 07</t>
  </si>
  <si>
    <t>2020 metai</t>
  </si>
  <si>
    <t>2018 metų maksimalių asignavimų planas</t>
  </si>
  <si>
    <t>2.1.</t>
  </si>
  <si>
    <t>2.2</t>
  </si>
  <si>
    <t>Europos Sąjungos lėšos ES (KT)</t>
  </si>
  <si>
    <t>Organizuoti architektūriniu, urbanistiniu, valstybiniu ar viešojo intereso požiūriu reikšmingų objektų planavimo ar projektavimo architektūrinius konkursus</t>
  </si>
  <si>
    <t>Organizuoti kultūros paveldo tvarkybą</t>
  </si>
  <si>
    <t>Vykdyti nekilnojamojo kultūros paveldo pažinimo sklaidą ir atgaivinimą</t>
  </si>
  <si>
    <t>Plėtoti kultūros paveldo apskaitą</t>
  </si>
  <si>
    <t>1</t>
  </si>
  <si>
    <t>Organizuoti susisiekimo komunikacijų ir infrastruktūros objektų projektavimo darbus</t>
  </si>
  <si>
    <t>Organizuoti pastatų techninių projektų rengimą</t>
  </si>
  <si>
    <t>Organizuoti detaliųjų ir specialiųjų planų parengimą</t>
  </si>
  <si>
    <t>Įgyvendinti  žemės paėmimo visuomenės poreikiams procedūrą</t>
  </si>
  <si>
    <t>Parengtų projektinių pasiūlymų, idėjos konkursų sk.</t>
  </si>
  <si>
    <t>Suorganizuotų architektūrinių konkursų sk.</t>
  </si>
  <si>
    <t>Įgyvendintų nekilnojamojo kultūros paveldo pažinimo sklaidos ir atgaivinimo priemonių sk.</t>
  </si>
  <si>
    <t>Sutvarkytų kultūros paveldo objektų sk.</t>
  </si>
  <si>
    <t>Įgyvendintų kultūros paveldo apskaitos priemonių sk.</t>
  </si>
  <si>
    <t>Duomenų bazės programinės įrangos atnaujinimas, sk.</t>
  </si>
  <si>
    <t>Rengti žemėtvarkos planavimo dokumentus, žemės sklypų kadastrinius matavimus</t>
  </si>
  <si>
    <t>2018 metų asignavimų planas</t>
  </si>
  <si>
    <t>2019 metų lėšų projektas</t>
  </si>
  <si>
    <t>2020 metų lėšų projektas</t>
  </si>
  <si>
    <t>2017 metų patvirtinti asignavimai</t>
  </si>
  <si>
    <t xml:space="preserve">SB </t>
  </si>
  <si>
    <t xml:space="preserve">Kitos valstybės biudžeto lėšos VB(KT) </t>
  </si>
  <si>
    <t>Valstybės biudžeto lėšos KT(VB)</t>
  </si>
  <si>
    <t xml:space="preserve"> MIESTO URBANISTINĖS PLĖTROS  PROGRAMOS (Nr. 01) 2018–2020 METŲ VEIKLOS PLANO </t>
  </si>
  <si>
    <t>STRATEGINIS TIKSLAS 02. Efektyviai panaudojant žmogiškuosius ir finansinius išteklius, formuoti palankią aplinką investicijoms pritraukti</t>
  </si>
  <si>
    <t>Koreguoti Šiaulių miesto savivaldybės teritorijos bendrąjį planą</t>
  </si>
  <si>
    <t>Formuoti miesto teigiamą architektūrinį ir vizualųjį įvaizdį</t>
  </si>
  <si>
    <t>Organizuoti miesto geografinės informacinės sistemos (GIS) priežiūrą, programinės įrangos atnaujinimą ir techninę priežiūrą</t>
  </si>
  <si>
    <t xml:space="preserve">Vykdyti Šiaulių miesto savivaldybės geodezijos ir kartografijos darbus </t>
  </si>
  <si>
    <t>05  07</t>
  </si>
  <si>
    <t>06</t>
  </si>
  <si>
    <t>Urbanistinės plėtros ir ūkio departamento, Statybos ir renovacijos skyrius</t>
  </si>
  <si>
    <t>05  06</t>
  </si>
  <si>
    <t>priedas</t>
  </si>
  <si>
    <t xml:space="preserve">plėtros programos (Nr. 01) </t>
  </si>
  <si>
    <t xml:space="preserve">strateginio veiklos plano Miesto urbanistinės </t>
  </si>
  <si>
    <t>PATVIRTINTA</t>
  </si>
  <si>
    <t xml:space="preserve">Šiaulių miesto savivaldybės tarybos </t>
  </si>
  <si>
    <t>2018 m. vasario 1 d. sprendimu Nr. T-1</t>
  </si>
  <si>
    <t xml:space="preserve">(Šiaulių miesto savivaldybės tarybos </t>
  </si>
  <si>
    <r>
      <t>Šîaulių miesto savivaldybės 2018</t>
    </r>
    <r>
      <rPr>
        <sz val="11"/>
        <rFont val="Calibri"/>
        <family val="2"/>
        <charset val="186"/>
      </rPr>
      <t>‒</t>
    </r>
    <r>
      <rPr>
        <sz val="11"/>
        <rFont val="Times New Roman"/>
        <family val="1"/>
        <charset val="186"/>
      </rPr>
      <t>2020 metų</t>
    </r>
  </si>
  <si>
    <t>2018 m. gruodžio 6 d. sprendimo Nr.T-401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</si>
</sst>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L_t_-;\-* #,##0.00\ _L_t_-;_-* &quot;-&quot;??\ _L_t_-;_-@_-"/>
    <numFmt numFmtId="165" formatCode="0.0"/>
    <numFmt numFmtId="166" formatCode="#,##0.0"/>
    <numFmt numFmtId="167" formatCode="_-* #,##0.0000\ _L_t_-;\-* #,##0.0000\ _L_t_-;_-* &quot;-&quot;??\ _L_t_-;_-@_-"/>
    <numFmt numFmtId="168" formatCode="#,##0_ ;\-#,##0\ "/>
    <numFmt numFmtId="169" formatCode="[$-427]General"/>
  </numFmts>
  <fonts count="35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8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sz val="11"/>
      <name val="Arial"/>
      <family val="2"/>
      <charset val="186"/>
    </font>
    <font>
      <sz val="10"/>
      <color theme="1"/>
      <name val="Arial"/>
      <family val="2"/>
      <charset val="186"/>
    </font>
    <font>
      <sz val="12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Calibri"/>
      <family val="2"/>
      <charset val="186"/>
    </font>
    <font>
      <sz val="10"/>
      <color rgb="FFFF0000"/>
      <name val="Times New Roman"/>
      <family val="1"/>
      <charset val="186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4"/>
      </patternFill>
    </fill>
    <fill>
      <patternFill patternType="solid">
        <fgColor rgb="FF95CBED"/>
        <bgColor indexed="27"/>
      </patternFill>
    </fill>
    <fill>
      <patternFill patternType="solid">
        <fgColor theme="0" tint="-4.9989318521683403E-2"/>
        <bgColor indexed="27"/>
      </patternFill>
    </fill>
    <fill>
      <patternFill patternType="solid">
        <fgColor rgb="FFCCFFCC"/>
        <bgColor indexed="27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26" fillId="0" borderId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164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22" borderId="0" applyNumberFormat="0" applyBorder="0" applyAlignment="0" applyProtection="0"/>
    <xf numFmtId="0" fontId="26" fillId="23" borderId="8" applyNumberFormat="0" applyAlignment="0" applyProtection="0"/>
    <xf numFmtId="0" fontId="15" fillId="20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9" fontId="30" fillId="0" borderId="0"/>
  </cellStyleXfs>
  <cellXfs count="223">
    <xf numFmtId="0" fontId="0" fillId="0" borderId="0" xfId="0"/>
    <xf numFmtId="0" fontId="19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9" fillId="0" borderId="0" xfId="0" applyFont="1" applyBorder="1" applyAlignment="1">
      <alignment vertical="top"/>
    </xf>
    <xf numFmtId="49" fontId="19" fillId="0" borderId="0" xfId="0" applyNumberFormat="1" applyFont="1" applyBorder="1" applyAlignment="1">
      <alignment vertical="top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Alignment="1">
      <alignment vertical="top"/>
    </xf>
    <xf numFmtId="0" fontId="24" fillId="0" borderId="0" xfId="28" applyFont="1" applyBorder="1"/>
    <xf numFmtId="0" fontId="24" fillId="0" borderId="0" xfId="28" applyFont="1"/>
    <xf numFmtId="0" fontId="0" fillId="0" borderId="12" xfId="0" applyBorder="1"/>
    <xf numFmtId="0" fontId="0" fillId="0" borderId="0" xfId="0" applyBorder="1"/>
    <xf numFmtId="0" fontId="20" fillId="0" borderId="0" xfId="0" applyFont="1" applyFill="1" applyBorder="1" applyAlignment="1">
      <alignment horizontal="center" vertical="top"/>
    </xf>
    <xf numFmtId="49" fontId="24" fillId="0" borderId="10" xfId="28" applyNumberFormat="1" applyFont="1" applyBorder="1" applyAlignment="1">
      <alignment horizontal="center" vertical="center" wrapText="1"/>
    </xf>
    <xf numFmtId="0" fontId="25" fillId="0" borderId="0" xfId="28" applyFont="1" applyBorder="1" applyAlignment="1">
      <alignment horizontal="center" vertical="center"/>
    </xf>
    <xf numFmtId="49" fontId="24" fillId="0" borderId="15" xfId="28" applyNumberFormat="1" applyFont="1" applyBorder="1" applyAlignment="1">
      <alignment horizontal="center" vertical="center" wrapText="1"/>
    </xf>
    <xf numFmtId="0" fontId="24" fillId="0" borderId="11" xfId="28" applyFont="1" applyBorder="1" applyAlignment="1">
      <alignment horizontal="center" vertical="top" wrapText="1"/>
    </xf>
    <xf numFmtId="167" fontId="1" fillId="0" borderId="0" xfId="36" applyNumberFormat="1" applyAlignment="1">
      <alignment vertical="top"/>
    </xf>
    <xf numFmtId="167" fontId="1" fillId="0" borderId="0" xfId="36" applyNumberFormat="1" applyFill="1" applyAlignment="1">
      <alignment vertical="top"/>
    </xf>
    <xf numFmtId="167" fontId="1" fillId="0" borderId="0" xfId="36" applyNumberFormat="1"/>
    <xf numFmtId="0" fontId="24" fillId="0" borderId="0" xfId="0" applyFont="1" applyAlignment="1">
      <alignment vertical="top"/>
    </xf>
    <xf numFmtId="167" fontId="27" fillId="0" borderId="0" xfId="36" applyNumberFormat="1" applyFont="1" applyAlignment="1">
      <alignment vertical="top"/>
    </xf>
    <xf numFmtId="0" fontId="24" fillId="0" borderId="0" xfId="0" applyFont="1" applyAlignment="1">
      <alignment horizontal="center" vertical="top"/>
    </xf>
    <xf numFmtId="0" fontId="24" fillId="0" borderId="11" xfId="0" applyFont="1" applyBorder="1" applyAlignment="1">
      <alignment horizontal="center" vertical="center"/>
    </xf>
    <xf numFmtId="0" fontId="25" fillId="35" borderId="17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5" fontId="20" fillId="0" borderId="0" xfId="0" applyNumberFormat="1" applyFont="1" applyBorder="1" applyAlignment="1">
      <alignment vertical="center"/>
    </xf>
    <xf numFmtId="165" fontId="20" fillId="0" borderId="10" xfId="0" applyNumberFormat="1" applyFont="1" applyFill="1" applyBorder="1" applyAlignment="1">
      <alignment horizontal="center" vertical="center"/>
    </xf>
    <xf numFmtId="165" fontId="20" fillId="34" borderId="16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165" fontId="25" fillId="35" borderId="11" xfId="0" applyNumberFormat="1" applyFont="1" applyFill="1" applyBorder="1" applyAlignment="1">
      <alignment horizontal="center" vertical="center"/>
    </xf>
    <xf numFmtId="165" fontId="24" fillId="0" borderId="11" xfId="0" applyNumberFormat="1" applyFont="1" applyBorder="1" applyAlignment="1">
      <alignment horizontal="center" vertical="center"/>
    </xf>
    <xf numFmtId="165" fontId="25" fillId="36" borderId="1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0" fontId="19" fillId="0" borderId="19" xfId="0" applyFont="1" applyBorder="1" applyAlignment="1">
      <alignment horizontal="center" vertical="top"/>
    </xf>
    <xf numFmtId="0" fontId="19" fillId="0" borderId="25" xfId="0" applyFont="1" applyBorder="1" applyAlignment="1">
      <alignment horizontal="center" vertical="top"/>
    </xf>
    <xf numFmtId="0" fontId="24" fillId="0" borderId="22" xfId="0" applyFont="1" applyBorder="1" applyAlignment="1">
      <alignment horizontal="center" vertical="center"/>
    </xf>
    <xf numFmtId="165" fontId="25" fillId="35" borderId="24" xfId="0" applyNumberFormat="1" applyFont="1" applyFill="1" applyBorder="1" applyAlignment="1">
      <alignment vertical="center"/>
    </xf>
    <xf numFmtId="165" fontId="25" fillId="36" borderId="18" xfId="0" applyNumberFormat="1" applyFont="1" applyFill="1" applyBorder="1" applyAlignment="1">
      <alignment vertical="center"/>
    </xf>
    <xf numFmtId="0" fontId="25" fillId="35" borderId="23" xfId="0" applyFont="1" applyFill="1" applyBorder="1" applyAlignment="1">
      <alignment horizontal="center" vertical="center"/>
    </xf>
    <xf numFmtId="0" fontId="19" fillId="35" borderId="25" xfId="0" applyFont="1" applyFill="1" applyBorder="1" applyAlignment="1">
      <alignment horizontal="center" vertical="top"/>
    </xf>
    <xf numFmtId="165" fontId="24" fillId="35" borderId="11" xfId="0" applyNumberFormat="1" applyFont="1" applyFill="1" applyBorder="1" applyAlignment="1">
      <alignment horizontal="center" vertical="center"/>
    </xf>
    <xf numFmtId="0" fontId="24" fillId="35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vertical="top" wrapText="1"/>
    </xf>
    <xf numFmtId="0" fontId="29" fillId="0" borderId="0" xfId="0" applyFont="1"/>
    <xf numFmtId="0" fontId="20" fillId="0" borderId="0" xfId="0" applyFont="1" applyAlignment="1">
      <alignment horizontal="right"/>
    </xf>
    <xf numFmtId="0" fontId="24" fillId="28" borderId="11" xfId="0" applyFont="1" applyFill="1" applyBorder="1" applyAlignment="1">
      <alignment horizontal="center" vertical="center" wrapText="1"/>
    </xf>
    <xf numFmtId="0" fontId="24" fillId="27" borderId="11" xfId="0" applyFont="1" applyFill="1" applyBorder="1" applyAlignment="1">
      <alignment horizontal="center" vertical="center"/>
    </xf>
    <xf numFmtId="0" fontId="20" fillId="28" borderId="11" xfId="0" applyFont="1" applyFill="1" applyBorder="1" applyAlignment="1">
      <alignment vertical="top" wrapText="1"/>
    </xf>
    <xf numFmtId="165" fontId="24" fillId="35" borderId="17" xfId="0" applyNumberFormat="1" applyFont="1" applyFill="1" applyBorder="1" applyAlignment="1">
      <alignment horizontal="center" vertical="center"/>
    </xf>
    <xf numFmtId="0" fontId="24" fillId="28" borderId="11" xfId="0" applyFont="1" applyFill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center"/>
    </xf>
    <xf numFmtId="0" fontId="22" fillId="28" borderId="11" xfId="0" applyFont="1" applyFill="1" applyBorder="1" applyAlignment="1">
      <alignment horizontal="center" vertical="center" wrapText="1"/>
    </xf>
    <xf numFmtId="0" fontId="24" fillId="28" borderId="11" xfId="0" applyFont="1" applyFill="1" applyBorder="1" applyAlignment="1">
      <alignment horizontal="center" vertical="center"/>
    </xf>
    <xf numFmtId="165" fontId="24" fillId="28" borderId="11" xfId="0" applyNumberFormat="1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168" fontId="21" fillId="0" borderId="11" xfId="36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34" borderId="16" xfId="0" applyFont="1" applyFill="1" applyBorder="1" applyAlignment="1">
      <alignment horizontal="center" vertical="center"/>
    </xf>
    <xf numFmtId="165" fontId="24" fillId="28" borderId="17" xfId="0" applyNumberFormat="1" applyFont="1" applyFill="1" applyBorder="1" applyAlignment="1">
      <alignment horizontal="center" vertical="center"/>
    </xf>
    <xf numFmtId="0" fontId="25" fillId="20" borderId="11" xfId="0" applyFont="1" applyFill="1" applyBorder="1" applyAlignment="1">
      <alignment horizontal="right" vertical="top"/>
    </xf>
    <xf numFmtId="165" fontId="25" fillId="25" borderId="11" xfId="28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 wrapText="1"/>
    </xf>
    <xf numFmtId="165" fontId="24" fillId="32" borderId="11" xfId="0" applyNumberFormat="1" applyFont="1" applyFill="1" applyBorder="1" applyAlignment="1">
      <alignment horizontal="center" vertical="center"/>
    </xf>
    <xf numFmtId="165" fontId="24" fillId="29" borderId="11" xfId="0" applyNumberFormat="1" applyFont="1" applyFill="1" applyBorder="1" applyAlignment="1">
      <alignment horizontal="center" vertical="center"/>
    </xf>
    <xf numFmtId="165" fontId="24" fillId="0" borderId="11" xfId="0" applyNumberFormat="1" applyFont="1" applyFill="1" applyBorder="1" applyAlignment="1">
      <alignment horizontal="center" vertical="center"/>
    </xf>
    <xf numFmtId="165" fontId="25" fillId="20" borderId="11" xfId="0" applyNumberFormat="1" applyFont="1" applyFill="1" applyBorder="1" applyAlignment="1">
      <alignment horizontal="center" vertical="center"/>
    </xf>
    <xf numFmtId="0" fontId="24" fillId="33" borderId="1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vertical="top"/>
    </xf>
    <xf numFmtId="0" fontId="27" fillId="0" borderId="0" xfId="0" applyFont="1" applyBorder="1" applyAlignment="1">
      <alignment horizontal="center" vertical="top"/>
    </xf>
    <xf numFmtId="0" fontId="24" fillId="0" borderId="0" xfId="0" applyFont="1" applyBorder="1" applyAlignment="1">
      <alignment vertical="top"/>
    </xf>
    <xf numFmtId="0" fontId="27" fillId="0" borderId="0" xfId="0" applyFont="1" applyBorder="1"/>
    <xf numFmtId="14" fontId="22" fillId="0" borderId="0" xfId="0" applyNumberFormat="1" applyFont="1" applyAlignment="1">
      <alignment vertical="center"/>
    </xf>
    <xf numFmtId="165" fontId="24" fillId="33" borderId="11" xfId="0" applyNumberFormat="1" applyFont="1" applyFill="1" applyBorder="1" applyAlignment="1">
      <alignment horizontal="center" vertical="center" wrapText="1"/>
    </xf>
    <xf numFmtId="14" fontId="22" fillId="0" borderId="0" xfId="0" applyNumberFormat="1" applyFont="1" applyAlignment="1">
      <alignment horizontal="right" vertical="top"/>
    </xf>
    <xf numFmtId="49" fontId="25" fillId="8" borderId="11" xfId="0" applyNumberFormat="1" applyFont="1" applyFill="1" applyBorder="1" applyAlignment="1">
      <alignment horizontal="center" vertical="top"/>
    </xf>
    <xf numFmtId="49" fontId="25" fillId="4" borderId="11" xfId="0" applyNumberFormat="1" applyFont="1" applyFill="1" applyBorder="1" applyAlignment="1">
      <alignment horizontal="center" vertical="top"/>
    </xf>
    <xf numFmtId="0" fontId="20" fillId="28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center" vertical="top" wrapText="1"/>
    </xf>
    <xf numFmtId="0" fontId="24" fillId="29" borderId="11" xfId="0" applyFont="1" applyFill="1" applyBorder="1" applyAlignment="1">
      <alignment horizontal="center" vertical="top" wrapText="1"/>
    </xf>
    <xf numFmtId="0" fontId="24" fillId="24" borderId="11" xfId="0" applyFont="1" applyFill="1" applyBorder="1" applyAlignment="1">
      <alignment horizontal="center" vertical="top" wrapText="1"/>
    </xf>
    <xf numFmtId="49" fontId="25" fillId="8" borderId="11" xfId="0" applyNumberFormat="1" applyFont="1" applyFill="1" applyBorder="1" applyAlignment="1">
      <alignment horizontal="center" vertical="top" wrapText="1"/>
    </xf>
    <xf numFmtId="0" fontId="25" fillId="33" borderId="11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vertical="top" wrapText="1"/>
    </xf>
    <xf numFmtId="0" fontId="24" fillId="33" borderId="11" xfId="0" applyFont="1" applyFill="1" applyBorder="1" applyAlignment="1">
      <alignment horizontal="center" vertical="top" wrapText="1"/>
    </xf>
    <xf numFmtId="0" fontId="25" fillId="20" borderId="11" xfId="0" applyFont="1" applyFill="1" applyBorder="1" applyAlignment="1">
      <alignment horizontal="center" vertical="top"/>
    </xf>
    <xf numFmtId="0" fontId="25" fillId="0" borderId="11" xfId="0" applyFont="1" applyFill="1" applyBorder="1" applyAlignment="1">
      <alignment horizontal="center" vertical="top" wrapText="1"/>
    </xf>
    <xf numFmtId="165" fontId="24" fillId="28" borderId="11" xfId="28" applyNumberFormat="1" applyFont="1" applyFill="1" applyBorder="1" applyAlignment="1">
      <alignment horizontal="center" vertical="center"/>
    </xf>
    <xf numFmtId="165" fontId="31" fillId="31" borderId="11" xfId="28" applyNumberFormat="1" applyFont="1" applyFill="1" applyBorder="1" applyAlignment="1">
      <alignment horizontal="center" vertical="center"/>
    </xf>
    <xf numFmtId="0" fontId="25" fillId="27" borderId="11" xfId="0" applyFont="1" applyFill="1" applyBorder="1" applyAlignment="1">
      <alignment horizontal="center" vertical="center" wrapText="1"/>
    </xf>
    <xf numFmtId="165" fontId="24" fillId="28" borderId="11" xfId="28" applyNumberFormat="1" applyFont="1" applyFill="1" applyBorder="1" applyAlignment="1">
      <alignment horizontal="center" vertical="center" wrapText="1"/>
    </xf>
    <xf numFmtId="165" fontId="24" fillId="31" borderId="11" xfId="0" applyNumberFormat="1" applyFont="1" applyFill="1" applyBorder="1" applyAlignment="1">
      <alignment horizontal="center" vertical="center"/>
    </xf>
    <xf numFmtId="165" fontId="24" fillId="29" borderId="11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>
      <alignment horizontal="left" vertical="top" wrapText="1"/>
    </xf>
    <xf numFmtId="49" fontId="24" fillId="29" borderId="11" xfId="0" applyNumberFormat="1" applyFont="1" applyFill="1" applyBorder="1" applyAlignment="1">
      <alignment horizontal="center" vertical="top"/>
    </xf>
    <xf numFmtId="165" fontId="24" fillId="27" borderId="11" xfId="0" applyNumberFormat="1" applyFont="1" applyFill="1" applyBorder="1" applyAlignment="1">
      <alignment horizontal="center" vertical="center"/>
    </xf>
    <xf numFmtId="165" fontId="25" fillId="4" borderId="11" xfId="0" applyNumberFormat="1" applyFont="1" applyFill="1" applyBorder="1" applyAlignment="1">
      <alignment horizontal="center" vertical="center"/>
    </xf>
    <xf numFmtId="165" fontId="25" fillId="8" borderId="11" xfId="0" applyNumberFormat="1" applyFont="1" applyFill="1" applyBorder="1" applyAlignment="1">
      <alignment horizontal="center" vertical="center"/>
    </xf>
    <xf numFmtId="165" fontId="24" fillId="24" borderId="11" xfId="0" applyNumberFormat="1" applyFont="1" applyFill="1" applyBorder="1" applyAlignment="1">
      <alignment horizontal="center" vertical="center"/>
    </xf>
    <xf numFmtId="165" fontId="28" fillId="25" borderId="11" xfId="28" applyNumberFormat="1" applyFont="1" applyFill="1" applyBorder="1" applyAlignment="1">
      <alignment horizontal="center" vertical="center"/>
    </xf>
    <xf numFmtId="166" fontId="25" fillId="8" borderId="11" xfId="0" applyNumberFormat="1" applyFont="1" applyFill="1" applyBorder="1" applyAlignment="1">
      <alignment horizontal="center" vertical="center"/>
    </xf>
    <xf numFmtId="49" fontId="25" fillId="4" borderId="11" xfId="0" applyNumberFormat="1" applyFont="1" applyFill="1" applyBorder="1" applyAlignment="1">
      <alignment vertical="top"/>
    </xf>
    <xf numFmtId="49" fontId="25" fillId="42" borderId="11" xfId="0" applyNumberFormat="1" applyFont="1" applyFill="1" applyBorder="1" applyAlignment="1">
      <alignment vertical="top"/>
    </xf>
    <xf numFmtId="165" fontId="24" fillId="24" borderId="11" xfId="0" applyNumberFormat="1" applyFont="1" applyFill="1" applyBorder="1" applyAlignment="1">
      <alignment horizontal="center" vertical="center" wrapText="1"/>
    </xf>
    <xf numFmtId="0" fontId="20" fillId="29" borderId="11" xfId="0" applyFont="1" applyFill="1" applyBorder="1" applyAlignment="1">
      <alignment horizontal="left" vertical="top" wrapText="1"/>
    </xf>
    <xf numFmtId="0" fontId="25" fillId="8" borderId="11" xfId="0" applyFont="1" applyFill="1" applyBorder="1" applyAlignment="1">
      <alignment vertical="top"/>
    </xf>
    <xf numFmtId="0" fontId="24" fillId="24" borderId="11" xfId="0" applyFont="1" applyFill="1" applyBorder="1" applyAlignment="1">
      <alignment horizontal="center" vertical="top"/>
    </xf>
    <xf numFmtId="165" fontId="28" fillId="4" borderId="11" xfId="28" applyNumberFormat="1" applyFont="1" applyFill="1" applyBorder="1" applyAlignment="1">
      <alignment horizontal="center" vertical="center"/>
    </xf>
    <xf numFmtId="0" fontId="24" fillId="28" borderId="11" xfId="0" applyFont="1" applyFill="1" applyBorder="1" applyAlignment="1">
      <alignment horizontal="left" vertical="top" wrapText="1"/>
    </xf>
    <xf numFmtId="0" fontId="24" fillId="28" borderId="11" xfId="0" applyFont="1" applyFill="1" applyBorder="1" applyAlignment="1">
      <alignment horizontal="center" vertical="top"/>
    </xf>
    <xf numFmtId="49" fontId="25" fillId="8" borderId="11" xfId="0" applyNumberFormat="1" applyFont="1" applyFill="1" applyBorder="1" applyAlignment="1">
      <alignment vertical="top"/>
    </xf>
    <xf numFmtId="165" fontId="25" fillId="4" borderId="11" xfId="28" applyNumberFormat="1" applyFont="1" applyFill="1" applyBorder="1" applyAlignment="1">
      <alignment horizontal="center" vertical="center"/>
    </xf>
    <xf numFmtId="165" fontId="25" fillId="26" borderId="11" xfId="0" applyNumberFormat="1" applyFont="1" applyFill="1" applyBorder="1" applyAlignment="1">
      <alignment horizontal="center" vertical="center"/>
    </xf>
    <xf numFmtId="0" fontId="32" fillId="0" borderId="0" xfId="0" applyFont="1" applyBorder="1" applyAlignment="1">
      <alignment vertical="top" wrapText="1"/>
    </xf>
    <xf numFmtId="165" fontId="19" fillId="0" borderId="0" xfId="0" applyNumberFormat="1" applyFont="1" applyAlignment="1">
      <alignment vertical="center"/>
    </xf>
    <xf numFmtId="14" fontId="20" fillId="0" borderId="0" xfId="0" applyNumberFormat="1" applyFont="1" applyAlignment="1">
      <alignment vertical="center"/>
    </xf>
    <xf numFmtId="14" fontId="20" fillId="0" borderId="0" xfId="0" applyNumberFormat="1" applyFont="1" applyAlignment="1">
      <alignment horizontal="left" vertical="center" wrapText="1"/>
    </xf>
    <xf numFmtId="165" fontId="24" fillId="31" borderId="11" xfId="28" applyNumberFormat="1" applyFont="1" applyFill="1" applyBorder="1" applyAlignment="1">
      <alignment horizontal="center" vertical="center" wrapText="1"/>
    </xf>
    <xf numFmtId="0" fontId="34" fillId="0" borderId="26" xfId="0" applyFont="1" applyBorder="1" applyAlignment="1">
      <alignment vertical="top"/>
    </xf>
    <xf numFmtId="0" fontId="34" fillId="0" borderId="0" xfId="0" applyFont="1" applyBorder="1" applyAlignment="1">
      <alignment vertical="top"/>
    </xf>
    <xf numFmtId="0" fontId="32" fillId="0" borderId="26" xfId="0" applyFont="1" applyBorder="1" applyAlignment="1">
      <alignment vertical="top" wrapText="1"/>
    </xf>
    <xf numFmtId="165" fontId="24" fillId="31" borderId="11" xfId="0" applyNumberFormat="1" applyFont="1" applyFill="1" applyBorder="1" applyAlignment="1">
      <alignment horizontal="center" vertical="center" wrapText="1"/>
    </xf>
    <xf numFmtId="165" fontId="24" fillId="30" borderId="11" xfId="0" applyNumberFormat="1" applyFont="1" applyFill="1" applyBorder="1" applyAlignment="1">
      <alignment horizontal="center" vertical="center" wrapText="1"/>
    </xf>
    <xf numFmtId="0" fontId="34" fillId="0" borderId="26" xfId="0" applyFont="1" applyBorder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19" fillId="0" borderId="26" xfId="0" applyFont="1" applyBorder="1" applyAlignment="1">
      <alignment vertical="top" wrapText="1"/>
    </xf>
    <xf numFmtId="0" fontId="34" fillId="0" borderId="0" xfId="0" applyFont="1" applyBorder="1" applyAlignment="1">
      <alignment vertical="top" wrapText="1"/>
    </xf>
    <xf numFmtId="165" fontId="24" fillId="32" borderId="11" xfId="0" applyNumberFormat="1" applyFont="1" applyFill="1" applyBorder="1" applyAlignment="1">
      <alignment horizontal="center" vertical="center" wrapText="1"/>
    </xf>
    <xf numFmtId="0" fontId="24" fillId="41" borderId="11" xfId="0" applyFont="1" applyFill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/>
    </xf>
    <xf numFmtId="14" fontId="20" fillId="0" borderId="0" xfId="0" applyNumberFormat="1" applyFont="1" applyAlignment="1">
      <alignment horizontal="left" vertical="center" wrapText="1"/>
    </xf>
    <xf numFmtId="0" fontId="25" fillId="4" borderId="11" xfId="0" applyFont="1" applyFill="1" applyBorder="1" applyAlignment="1">
      <alignment horizontal="left" vertical="top" wrapText="1"/>
    </xf>
    <xf numFmtId="49" fontId="25" fillId="8" borderId="11" xfId="0" applyNumberFormat="1" applyFont="1" applyFill="1" applyBorder="1" applyAlignment="1">
      <alignment horizontal="center" vertical="top"/>
    </xf>
    <xf numFmtId="49" fontId="25" fillId="4" borderId="11" xfId="0" applyNumberFormat="1" applyFont="1" applyFill="1" applyBorder="1" applyAlignment="1">
      <alignment horizontal="center" vertical="top"/>
    </xf>
    <xf numFmtId="49" fontId="25" fillId="0" borderId="11" xfId="0" applyNumberFormat="1" applyFont="1" applyBorder="1" applyAlignment="1">
      <alignment horizontal="center" vertical="top"/>
    </xf>
    <xf numFmtId="0" fontId="24" fillId="33" borderId="11" xfId="0" applyFont="1" applyFill="1" applyBorder="1" applyAlignment="1">
      <alignment horizontal="left" vertical="top" wrapText="1"/>
    </xf>
    <xf numFmtId="167" fontId="24" fillId="0" borderId="11" xfId="36" applyNumberFormat="1" applyFont="1" applyBorder="1" applyAlignment="1">
      <alignment horizontal="center" vertical="top"/>
    </xf>
    <xf numFmtId="0" fontId="24" fillId="20" borderId="11" xfId="0" applyFont="1" applyFill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/>
    </xf>
    <xf numFmtId="14" fontId="20" fillId="0" borderId="0" xfId="0" applyNumberFormat="1" applyFont="1" applyAlignment="1">
      <alignment vertical="top"/>
    </xf>
    <xf numFmtId="0" fontId="25" fillId="0" borderId="0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right" vertical="top"/>
    </xf>
    <xf numFmtId="0" fontId="24" fillId="0" borderId="11" xfId="0" applyFont="1" applyBorder="1" applyAlignment="1">
      <alignment horizontal="center" vertical="top" textRotation="90" wrapText="1"/>
    </xf>
    <xf numFmtId="0" fontId="24" fillId="0" borderId="11" xfId="0" applyFont="1" applyBorder="1" applyAlignment="1">
      <alignment horizontal="center" vertical="center" wrapText="1"/>
    </xf>
    <xf numFmtId="167" fontId="24" fillId="0" borderId="11" xfId="36" applyNumberFormat="1" applyFont="1" applyBorder="1" applyAlignment="1">
      <alignment horizontal="center" vertical="center" textRotation="90" wrapText="1"/>
    </xf>
    <xf numFmtId="0" fontId="24" fillId="0" borderId="11" xfId="0" applyFont="1" applyBorder="1" applyAlignment="1">
      <alignment horizontal="center" vertical="center" textRotation="90" wrapText="1"/>
    </xf>
    <xf numFmtId="14" fontId="22" fillId="0" borderId="0" xfId="0" applyNumberFormat="1" applyFont="1" applyAlignment="1">
      <alignment horizontal="left" vertical="center"/>
    </xf>
    <xf numFmtId="49" fontId="25" fillId="3" borderId="11" xfId="0" applyNumberFormat="1" applyFont="1" applyFill="1" applyBorder="1" applyAlignment="1">
      <alignment horizontal="left" vertical="top" wrapText="1"/>
    </xf>
    <xf numFmtId="0" fontId="25" fillId="26" borderId="11" xfId="0" applyFont="1" applyFill="1" applyBorder="1" applyAlignment="1">
      <alignment horizontal="left" vertical="top" wrapText="1"/>
    </xf>
    <xf numFmtId="0" fontId="25" fillId="8" borderId="11" xfId="0" applyFont="1" applyFill="1" applyBorder="1" applyAlignment="1">
      <alignment horizontal="left" vertical="top"/>
    </xf>
    <xf numFmtId="0" fontId="24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textRotation="90"/>
    </xf>
    <xf numFmtId="0" fontId="24" fillId="0" borderId="11" xfId="0" applyFont="1" applyBorder="1" applyAlignment="1">
      <alignment horizontal="center" vertical="center" textRotation="90"/>
    </xf>
    <xf numFmtId="0" fontId="24" fillId="27" borderId="11" xfId="0" applyFont="1" applyFill="1" applyBorder="1" applyAlignment="1">
      <alignment horizontal="center" vertical="top" wrapText="1"/>
    </xf>
    <xf numFmtId="0" fontId="24" fillId="27" borderId="11" xfId="0" applyFont="1" applyFill="1" applyBorder="1" applyAlignment="1">
      <alignment horizontal="center" vertical="top"/>
    </xf>
    <xf numFmtId="0" fontId="24" fillId="39" borderId="11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37" borderId="11" xfId="0" applyFont="1" applyFill="1" applyBorder="1" applyAlignment="1">
      <alignment horizontal="center" vertical="top" wrapText="1"/>
    </xf>
    <xf numFmtId="167" fontId="24" fillId="28" borderId="11" xfId="36" applyNumberFormat="1" applyFont="1" applyFill="1" applyBorder="1" applyAlignment="1">
      <alignment horizontal="center" vertical="top" wrapText="1"/>
    </xf>
    <xf numFmtId="0" fontId="20" fillId="27" borderId="11" xfId="0" applyFont="1" applyFill="1" applyBorder="1" applyAlignment="1">
      <alignment horizontal="left" vertical="top" wrapText="1"/>
    </xf>
    <xf numFmtId="49" fontId="25" fillId="4" borderId="11" xfId="0" applyNumberFormat="1" applyFont="1" applyFill="1" applyBorder="1" applyAlignment="1">
      <alignment horizontal="right" vertical="top"/>
    </xf>
    <xf numFmtId="0" fontId="24" fillId="4" borderId="11" xfId="0" applyFont="1" applyFill="1" applyBorder="1" applyAlignment="1">
      <alignment vertical="top" wrapText="1"/>
    </xf>
    <xf numFmtId="49" fontId="25" fillId="8" borderId="11" xfId="0" applyNumberFormat="1" applyFont="1" applyFill="1" applyBorder="1" applyAlignment="1">
      <alignment horizontal="right" vertical="top"/>
    </xf>
    <xf numFmtId="0" fontId="24" fillId="8" borderId="11" xfId="0" applyFont="1" applyFill="1" applyBorder="1" applyAlignment="1">
      <alignment vertical="top"/>
    </xf>
    <xf numFmtId="49" fontId="25" fillId="4" borderId="11" xfId="0" applyNumberFormat="1" applyFont="1" applyFill="1" applyBorder="1" applyAlignment="1">
      <alignment horizontal="left" vertical="top"/>
    </xf>
    <xf numFmtId="0" fontId="24" fillId="38" borderId="11" xfId="0" applyFont="1" applyFill="1" applyBorder="1" applyAlignment="1">
      <alignment horizontal="center" vertical="top" wrapText="1"/>
    </xf>
    <xf numFmtId="49" fontId="25" fillId="28" borderId="11" xfId="0" applyNumberFormat="1" applyFont="1" applyFill="1" applyBorder="1" applyAlignment="1">
      <alignment horizontal="center" vertical="top"/>
    </xf>
    <xf numFmtId="0" fontId="24" fillId="0" borderId="11" xfId="0" applyFont="1" applyFill="1" applyBorder="1" applyAlignment="1">
      <alignment vertical="top" wrapText="1"/>
    </xf>
    <xf numFmtId="49" fontId="24" fillId="0" borderId="11" xfId="36" applyNumberFormat="1" applyFont="1" applyBorder="1" applyAlignment="1">
      <alignment horizontal="center" vertical="top"/>
    </xf>
    <xf numFmtId="0" fontId="24" fillId="0" borderId="11" xfId="0" applyFont="1" applyFill="1" applyBorder="1" applyAlignment="1">
      <alignment horizontal="center" vertical="top" wrapText="1"/>
    </xf>
    <xf numFmtId="0" fontId="24" fillId="29" borderId="11" xfId="0" applyFont="1" applyFill="1" applyBorder="1" applyAlignment="1">
      <alignment horizontal="center" vertical="top" wrapText="1"/>
    </xf>
    <xf numFmtId="0" fontId="24" fillId="24" borderId="11" xfId="0" applyFont="1" applyFill="1" applyBorder="1" applyAlignment="1">
      <alignment horizontal="center" vertical="top" wrapText="1"/>
    </xf>
    <xf numFmtId="0" fontId="25" fillId="0" borderId="11" xfId="0" applyFont="1" applyFill="1" applyBorder="1" applyAlignment="1">
      <alignment horizontal="center" vertical="center" wrapText="1"/>
    </xf>
    <xf numFmtId="165" fontId="24" fillId="29" borderId="11" xfId="0" applyNumberFormat="1" applyFont="1" applyFill="1" applyBorder="1" applyAlignment="1">
      <alignment horizontal="center" vertical="center"/>
    </xf>
    <xf numFmtId="165" fontId="24" fillId="32" borderId="11" xfId="0" applyNumberFormat="1" applyFont="1" applyFill="1" applyBorder="1" applyAlignment="1">
      <alignment horizontal="center" vertical="center" wrapText="1"/>
    </xf>
    <xf numFmtId="165" fontId="24" fillId="24" borderId="11" xfId="0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left" vertical="top" wrapText="1"/>
    </xf>
    <xf numFmtId="0" fontId="24" fillId="28" borderId="11" xfId="0" applyFont="1" applyFill="1" applyBorder="1" applyAlignment="1">
      <alignment horizontal="left" vertical="top" wrapText="1"/>
    </xf>
    <xf numFmtId="49" fontId="25" fillId="0" borderId="11" xfId="0" applyNumberFormat="1" applyFont="1" applyFill="1" applyBorder="1" applyAlignment="1">
      <alignment horizontal="center" vertical="top"/>
    </xf>
    <xf numFmtId="167" fontId="24" fillId="0" borderId="11" xfId="36" applyNumberFormat="1" applyFont="1" applyFill="1" applyBorder="1" applyAlignment="1">
      <alignment horizontal="center" vertical="top"/>
    </xf>
    <xf numFmtId="49" fontId="24" fillId="4" borderId="11" xfId="0" applyNumberFormat="1" applyFont="1" applyFill="1" applyBorder="1" applyAlignment="1">
      <alignment vertical="top" wrapText="1"/>
    </xf>
    <xf numFmtId="165" fontId="28" fillId="4" borderId="11" xfId="28" applyNumberFormat="1" applyFont="1" applyFill="1" applyBorder="1" applyAlignment="1">
      <alignment horizontal="center" vertical="top"/>
    </xf>
    <xf numFmtId="0" fontId="24" fillId="8" borderId="11" xfId="0" applyFont="1" applyFill="1" applyBorder="1" applyAlignment="1">
      <alignment horizontal="center" vertical="top"/>
    </xf>
    <xf numFmtId="49" fontId="25" fillId="40" borderId="11" xfId="0" applyNumberFormat="1" applyFont="1" applyFill="1" applyBorder="1" applyAlignment="1">
      <alignment horizontal="left" vertical="top" wrapText="1"/>
    </xf>
    <xf numFmtId="0" fontId="24" fillId="4" borderId="11" xfId="0" applyFont="1" applyFill="1" applyBorder="1" applyAlignment="1">
      <alignment horizontal="center" vertical="top" wrapText="1"/>
    </xf>
    <xf numFmtId="0" fontId="24" fillId="8" borderId="11" xfId="0" applyFont="1" applyFill="1" applyBorder="1" applyAlignment="1">
      <alignment horizontal="center" vertical="top" wrapText="1"/>
    </xf>
    <xf numFmtId="0" fontId="24" fillId="33" borderId="11" xfId="0" applyFont="1" applyFill="1" applyBorder="1" applyAlignment="1">
      <alignment horizontal="center" vertical="top" wrapText="1"/>
    </xf>
    <xf numFmtId="0" fontId="20" fillId="28" borderId="11" xfId="0" applyFont="1" applyFill="1" applyBorder="1" applyAlignment="1">
      <alignment horizontal="left" vertical="top" wrapText="1"/>
    </xf>
    <xf numFmtId="0" fontId="24" fillId="28" borderId="11" xfId="0" applyFont="1" applyFill="1" applyBorder="1" applyAlignment="1">
      <alignment horizontal="center" vertical="top" wrapText="1"/>
    </xf>
    <xf numFmtId="49" fontId="25" fillId="33" borderId="11" xfId="0" applyNumberFormat="1" applyFont="1" applyFill="1" applyBorder="1" applyAlignment="1">
      <alignment horizontal="center" vertical="top" wrapText="1"/>
    </xf>
    <xf numFmtId="49" fontId="24" fillId="33" borderId="11" xfId="36" applyNumberFormat="1" applyFont="1" applyFill="1" applyBorder="1" applyAlignment="1">
      <alignment horizontal="center" vertical="top" wrapText="1"/>
    </xf>
    <xf numFmtId="49" fontId="20" fillId="0" borderId="26" xfId="0" applyNumberFormat="1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horizontal="left" vertical="top" wrapText="1"/>
    </xf>
    <xf numFmtId="0" fontId="34" fillId="0" borderId="26" xfId="0" applyFont="1" applyBorder="1" applyAlignment="1">
      <alignment horizontal="left" vertical="top" wrapText="1"/>
    </xf>
    <xf numFmtId="0" fontId="34" fillId="0" borderId="0" xfId="0" applyFont="1" applyBorder="1" applyAlignment="1">
      <alignment horizontal="left" vertical="top" wrapText="1"/>
    </xf>
    <xf numFmtId="0" fontId="24" fillId="0" borderId="17" xfId="0" applyFont="1" applyBorder="1" applyAlignment="1">
      <alignment horizontal="left" vertical="center"/>
    </xf>
    <xf numFmtId="0" fontId="24" fillId="0" borderId="18" xfId="0" applyFont="1" applyBorder="1" applyAlignment="1">
      <alignment horizontal="left" vertical="center"/>
    </xf>
    <xf numFmtId="0" fontId="25" fillId="36" borderId="17" xfId="0" applyFont="1" applyFill="1" applyBorder="1" applyAlignment="1">
      <alignment horizontal="center" vertical="center" wrapText="1"/>
    </xf>
    <xf numFmtId="0" fontId="25" fillId="36" borderId="18" xfId="0" applyFont="1" applyFill="1" applyBorder="1" applyAlignment="1">
      <alignment horizontal="center" vertical="center" wrapText="1"/>
    </xf>
    <xf numFmtId="0" fontId="25" fillId="35" borderId="17" xfId="0" applyFont="1" applyFill="1" applyBorder="1" applyAlignment="1">
      <alignment horizontal="left" vertical="center"/>
    </xf>
    <xf numFmtId="0" fontId="25" fillId="35" borderId="18" xfId="0" applyFont="1" applyFill="1" applyBorder="1" applyAlignment="1">
      <alignment horizontal="left" vertical="center"/>
    </xf>
    <xf numFmtId="0" fontId="24" fillId="0" borderId="17" xfId="0" applyFont="1" applyBorder="1" applyAlignment="1">
      <alignment horizontal="left" vertical="center" wrapText="1"/>
    </xf>
    <xf numFmtId="0" fontId="24" fillId="0" borderId="18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/>
    </xf>
    <xf numFmtId="49" fontId="25" fillId="26" borderId="11" xfId="0" applyNumberFormat="1" applyFont="1" applyFill="1" applyBorder="1" applyAlignment="1">
      <alignment horizontal="right" vertical="top"/>
    </xf>
    <xf numFmtId="0" fontId="24" fillId="26" borderId="11" xfId="0" applyFont="1" applyFill="1" applyBorder="1" applyAlignment="1">
      <alignment horizontal="center" vertical="top"/>
    </xf>
    <xf numFmtId="0" fontId="25" fillId="0" borderId="0" xfId="0" applyFont="1" applyAlignment="1">
      <alignment horizontal="center"/>
    </xf>
    <xf numFmtId="0" fontId="24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28" borderId="11" xfId="0" applyFont="1" applyFill="1" applyBorder="1" applyAlignment="1">
      <alignment horizontal="center" vertical="top"/>
    </xf>
    <xf numFmtId="0" fontId="25" fillId="0" borderId="0" xfId="28" applyFont="1" applyBorder="1" applyAlignment="1">
      <alignment horizontal="center" vertical="center"/>
    </xf>
    <xf numFmtId="0" fontId="22" fillId="0" borderId="0" xfId="28" applyFont="1" applyFill="1" applyBorder="1" applyAlignment="1">
      <alignment horizontal="left" vertical="top" wrapText="1"/>
    </xf>
    <xf numFmtId="0" fontId="24" fillId="0" borderId="14" xfId="28" applyFont="1" applyBorder="1" applyAlignment="1">
      <alignment horizontal="left" vertical="top" wrapText="1"/>
    </xf>
    <xf numFmtId="0" fontId="24" fillId="0" borderId="21" xfId="28" applyFont="1" applyBorder="1" applyAlignment="1">
      <alignment horizontal="left" vertical="top" wrapText="1"/>
    </xf>
    <xf numFmtId="0" fontId="24" fillId="0" borderId="13" xfId="28" applyFont="1" applyBorder="1" applyAlignment="1">
      <alignment horizontal="left" vertical="center" wrapText="1"/>
    </xf>
    <xf numFmtId="0" fontId="24" fillId="0" borderId="20" xfId="28" applyFont="1" applyBorder="1" applyAlignment="1">
      <alignment horizontal="left" vertical="center" wrapText="1"/>
    </xf>
    <xf numFmtId="0" fontId="24" fillId="0" borderId="11" xfId="28" applyFont="1" applyBorder="1" applyAlignment="1">
      <alignment horizontal="left" vertical="top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cel Built-in Normal" xfId="28"/>
    <cellStyle name="Excel Built-in Normal 1" xfId="44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Įprastas" xfId="0" builtinId="0"/>
    <cellStyle name="Kablelis" xfId="36" builtinId="3"/>
    <cellStyle name="Linked Cell" xfId="37"/>
    <cellStyle name="Neutral" xfId="38"/>
    <cellStyle name="Note" xfId="39"/>
    <cellStyle name="Output" xfId="40"/>
    <cellStyle name="Title" xfId="41"/>
    <cellStyle name="Total" xfId="42"/>
    <cellStyle name="Warning Text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C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CCFF"/>
      <color rgb="FFCCFFCC"/>
      <color rgb="FFFF0000"/>
      <color rgb="FFFF66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102"/>
  <sheetViews>
    <sheetView tabSelected="1" zoomScale="118" zoomScaleNormal="118" workbookViewId="0">
      <selection activeCell="R18" sqref="R18"/>
    </sheetView>
  </sheetViews>
  <sheetFormatPr defaultRowHeight="12.75" x14ac:dyDescent="0.2"/>
  <cols>
    <col min="1" max="1" width="5.42578125" customWidth="1"/>
    <col min="2" max="3" width="6.5703125" customWidth="1"/>
    <col min="4" max="4" width="21" customWidth="1"/>
    <col min="11" max="11" width="19.85546875" customWidth="1"/>
    <col min="12" max="12" width="6" customWidth="1"/>
    <col min="13" max="13" width="6.85546875" customWidth="1"/>
    <col min="14" max="14" width="5.85546875" customWidth="1"/>
  </cols>
  <sheetData>
    <row r="1" spans="1:239" ht="10.5" customHeight="1" x14ac:dyDescent="0.2"/>
    <row r="2" spans="1:239" ht="13.5" customHeight="1" x14ac:dyDescent="0.2">
      <c r="A2" s="1"/>
      <c r="B2" s="1"/>
      <c r="C2" s="1"/>
      <c r="D2" s="1"/>
      <c r="E2" s="17"/>
      <c r="F2" s="2"/>
      <c r="G2" s="119"/>
      <c r="H2" s="25"/>
      <c r="I2" s="25"/>
      <c r="J2" s="25"/>
      <c r="K2" s="134" t="s">
        <v>127</v>
      </c>
      <c r="L2" s="134"/>
      <c r="M2" s="134"/>
      <c r="N2" s="134"/>
      <c r="O2" s="76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</row>
    <row r="3" spans="1:239" ht="12.75" customHeight="1" x14ac:dyDescent="0.2">
      <c r="A3" s="1"/>
      <c r="B3" s="1"/>
      <c r="C3" s="1"/>
      <c r="D3" s="1"/>
      <c r="E3" s="17"/>
      <c r="F3" s="2"/>
      <c r="G3" s="119"/>
      <c r="H3" s="25"/>
      <c r="I3" s="25"/>
      <c r="J3" s="25"/>
      <c r="K3" s="120" t="s">
        <v>128</v>
      </c>
      <c r="L3" s="120"/>
      <c r="M3" s="120"/>
      <c r="N3" s="120"/>
      <c r="O3" s="76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</row>
    <row r="4" spans="1:239" ht="16.5" customHeight="1" x14ac:dyDescent="0.2">
      <c r="A4" s="1"/>
      <c r="B4" s="1"/>
      <c r="C4" s="1"/>
      <c r="D4" s="1"/>
      <c r="E4" s="17"/>
      <c r="F4" s="2"/>
      <c r="G4" s="119"/>
      <c r="H4" s="25"/>
      <c r="I4" s="25"/>
      <c r="J4" s="25"/>
      <c r="K4" s="134" t="s">
        <v>129</v>
      </c>
      <c r="L4" s="134"/>
      <c r="M4" s="134"/>
      <c r="N4" s="134"/>
      <c r="O4" s="76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</row>
    <row r="5" spans="1:239" ht="11.25" customHeight="1" x14ac:dyDescent="0.2">
      <c r="A5" s="1"/>
      <c r="B5" s="1"/>
      <c r="C5" s="1"/>
      <c r="D5" s="1"/>
      <c r="E5" s="17"/>
      <c r="F5" s="2"/>
      <c r="G5" s="119"/>
      <c r="H5" s="25"/>
      <c r="I5" s="25"/>
      <c r="J5" s="25"/>
      <c r="K5" s="120" t="s">
        <v>130</v>
      </c>
      <c r="L5" s="120"/>
      <c r="M5" s="120"/>
      <c r="N5" s="120"/>
      <c r="O5" s="76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</row>
    <row r="6" spans="1:239" ht="13.5" customHeight="1" x14ac:dyDescent="0.2">
      <c r="A6" s="1"/>
      <c r="B6" s="1"/>
      <c r="C6" s="1"/>
      <c r="D6" s="1"/>
      <c r="E6" s="17"/>
      <c r="F6" s="2"/>
      <c r="G6" s="119"/>
      <c r="H6" s="25"/>
      <c r="I6" s="25"/>
      <c r="J6" s="25"/>
      <c r="K6" s="135" t="s">
        <v>132</v>
      </c>
      <c r="L6" s="135"/>
      <c r="M6" s="135"/>
      <c r="N6" s="135"/>
      <c r="O6" s="76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</row>
    <row r="7" spans="1:239" ht="13.5" customHeight="1" x14ac:dyDescent="0.2">
      <c r="A7" s="1"/>
      <c r="B7" s="1"/>
      <c r="C7" s="1"/>
      <c r="D7" s="1"/>
      <c r="E7" s="17"/>
      <c r="F7" s="2"/>
      <c r="G7" s="119"/>
      <c r="H7" s="25"/>
      <c r="I7" s="25"/>
      <c r="J7" s="25"/>
      <c r="K7" s="135"/>
      <c r="L7" s="135"/>
      <c r="M7" s="135"/>
      <c r="N7" s="135"/>
      <c r="O7" s="76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</row>
    <row r="8" spans="1:239" ht="13.5" customHeight="1" x14ac:dyDescent="0.2">
      <c r="A8" s="1"/>
      <c r="B8" s="1"/>
      <c r="C8" s="1"/>
      <c r="D8" s="1"/>
      <c r="E8" s="17"/>
      <c r="F8" s="2"/>
      <c r="G8" s="119"/>
      <c r="H8" s="25"/>
      <c r="I8" s="25"/>
      <c r="J8" s="25"/>
      <c r="K8" s="121"/>
      <c r="L8" s="121"/>
      <c r="M8" s="121"/>
      <c r="N8" s="121"/>
      <c r="O8" s="76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</row>
    <row r="9" spans="1:239" ht="15.75" x14ac:dyDescent="0.2">
      <c r="A9" s="72"/>
      <c r="B9" s="72"/>
      <c r="C9" s="72"/>
      <c r="D9" s="72"/>
      <c r="E9" s="73"/>
      <c r="F9" s="73"/>
      <c r="G9" s="72"/>
      <c r="H9" s="72"/>
      <c r="I9" s="72"/>
      <c r="J9" s="72"/>
      <c r="K9" s="143" t="s">
        <v>131</v>
      </c>
      <c r="L9" s="143"/>
      <c r="M9" s="143"/>
      <c r="N9" s="143"/>
      <c r="O9" s="76"/>
      <c r="P9" s="74"/>
      <c r="Q9" s="74"/>
      <c r="R9" s="75"/>
      <c r="S9" s="75"/>
      <c r="T9" s="75"/>
      <c r="U9" s="75"/>
    </row>
    <row r="10" spans="1:239" ht="15.75" x14ac:dyDescent="0.2">
      <c r="A10" s="72"/>
      <c r="B10" s="72"/>
      <c r="C10" s="72"/>
      <c r="D10" s="72"/>
      <c r="E10" s="73"/>
      <c r="F10" s="73"/>
      <c r="G10" s="72"/>
      <c r="H10" s="72"/>
      <c r="I10" s="72"/>
      <c r="J10" s="72"/>
      <c r="K10" s="143" t="s">
        <v>126</v>
      </c>
      <c r="L10" s="143"/>
      <c r="M10" s="143"/>
      <c r="N10" s="143"/>
      <c r="O10" s="76"/>
      <c r="P10" s="74"/>
      <c r="Q10" s="74"/>
      <c r="R10" s="75"/>
      <c r="S10" s="75"/>
      <c r="T10" s="75"/>
      <c r="U10" s="75"/>
    </row>
    <row r="11" spans="1:239" ht="15" x14ac:dyDescent="0.2">
      <c r="A11" s="1"/>
      <c r="B11" s="1"/>
      <c r="C11" s="1"/>
      <c r="D11" s="1"/>
      <c r="E11" s="17"/>
      <c r="F11" s="2"/>
      <c r="G11" s="25"/>
      <c r="H11" s="25"/>
      <c r="I11" s="25"/>
      <c r="J11" s="25"/>
      <c r="K11" s="144" t="s">
        <v>125</v>
      </c>
      <c r="L11" s="144"/>
      <c r="M11" s="144"/>
      <c r="N11" s="144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</row>
    <row r="12" spans="1:239" ht="15" x14ac:dyDescent="0.2">
      <c r="A12" s="1"/>
      <c r="B12" s="1"/>
      <c r="C12" s="1"/>
      <c r="D12" s="1"/>
      <c r="E12" s="17"/>
      <c r="F12" s="2"/>
      <c r="G12" s="25"/>
      <c r="H12" s="25"/>
      <c r="I12" s="25"/>
      <c r="J12" s="25"/>
      <c r="K12" s="144" t="s">
        <v>124</v>
      </c>
      <c r="L12" s="144"/>
      <c r="M12" s="144"/>
      <c r="N12" s="14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</row>
    <row r="13" spans="1:239" x14ac:dyDescent="0.2">
      <c r="A13" s="1"/>
      <c r="B13" s="1"/>
      <c r="C13" s="1"/>
      <c r="D13" s="1"/>
      <c r="E13" s="17"/>
      <c r="F13" s="2"/>
      <c r="G13" s="25"/>
      <c r="H13" s="25"/>
      <c r="I13" s="25"/>
      <c r="J13" s="25"/>
      <c r="K13" s="78"/>
      <c r="L13" s="78"/>
      <c r="M13" s="78"/>
      <c r="N13" s="78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</row>
    <row r="14" spans="1:239" ht="14.1" customHeight="1" x14ac:dyDescent="0.2">
      <c r="A14" s="145" t="s">
        <v>114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</row>
    <row r="15" spans="1:239" ht="17.25" customHeight="1" x14ac:dyDescent="0.2">
      <c r="A15" s="145" t="s">
        <v>0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</row>
    <row r="16" spans="1:239" ht="18.75" customHeight="1" x14ac:dyDescent="0.2">
      <c r="A16" s="20"/>
      <c r="B16" s="20"/>
      <c r="C16" s="20"/>
      <c r="D16" s="20"/>
      <c r="E16" s="21"/>
      <c r="F16" s="22"/>
      <c r="G16" s="26"/>
      <c r="H16" s="26"/>
      <c r="I16" s="26"/>
      <c r="J16" s="26"/>
      <c r="K16" s="146" t="s">
        <v>50</v>
      </c>
      <c r="L16" s="146"/>
      <c r="M16" s="146"/>
      <c r="N16" s="146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</row>
    <row r="17" spans="1:231" ht="41.25" customHeight="1" x14ac:dyDescent="0.2">
      <c r="A17" s="147" t="s">
        <v>1</v>
      </c>
      <c r="B17" s="147" t="s">
        <v>2</v>
      </c>
      <c r="C17" s="147" t="s">
        <v>3</v>
      </c>
      <c r="D17" s="148" t="s">
        <v>4</v>
      </c>
      <c r="E17" s="149" t="s">
        <v>5</v>
      </c>
      <c r="F17" s="150" t="s">
        <v>6</v>
      </c>
      <c r="G17" s="150" t="s">
        <v>110</v>
      </c>
      <c r="H17" s="150" t="s">
        <v>107</v>
      </c>
      <c r="I17" s="150" t="s">
        <v>108</v>
      </c>
      <c r="J17" s="150" t="s">
        <v>109</v>
      </c>
      <c r="K17" s="155" t="s">
        <v>7</v>
      </c>
      <c r="L17" s="155"/>
      <c r="M17" s="155"/>
      <c r="N17" s="155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</row>
    <row r="18" spans="1:231" ht="15" customHeight="1" x14ac:dyDescent="0.2">
      <c r="A18" s="147"/>
      <c r="B18" s="147"/>
      <c r="C18" s="147"/>
      <c r="D18" s="148"/>
      <c r="E18" s="149"/>
      <c r="F18" s="150"/>
      <c r="G18" s="150"/>
      <c r="H18" s="150"/>
      <c r="I18" s="150"/>
      <c r="J18" s="150"/>
      <c r="K18" s="156" t="s">
        <v>9</v>
      </c>
      <c r="L18" s="157" t="s">
        <v>53</v>
      </c>
      <c r="M18" s="157" t="s">
        <v>54</v>
      </c>
      <c r="N18" s="157" t="s">
        <v>86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</row>
    <row r="19" spans="1:231" ht="100.7" customHeight="1" x14ac:dyDescent="0.2">
      <c r="A19" s="147"/>
      <c r="B19" s="147"/>
      <c r="C19" s="147"/>
      <c r="D19" s="148"/>
      <c r="E19" s="149"/>
      <c r="F19" s="150"/>
      <c r="G19" s="150"/>
      <c r="H19" s="150"/>
      <c r="I19" s="150"/>
      <c r="J19" s="150"/>
      <c r="K19" s="156"/>
      <c r="L19" s="157"/>
      <c r="M19" s="157"/>
      <c r="N19" s="157"/>
      <c r="O19" s="3"/>
      <c r="P19" s="3"/>
      <c r="Q19" s="3"/>
      <c r="R19" s="3"/>
      <c r="S19" s="3"/>
      <c r="T19" s="3"/>
      <c r="U19" s="151"/>
      <c r="V19" s="151"/>
      <c r="W19" s="151"/>
      <c r="X19" s="151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</row>
    <row r="20" spans="1:231" ht="18" customHeight="1" x14ac:dyDescent="0.2">
      <c r="A20" s="57">
        <v>1</v>
      </c>
      <c r="B20" s="57">
        <v>2</v>
      </c>
      <c r="C20" s="57">
        <v>3</v>
      </c>
      <c r="D20" s="58">
        <v>4</v>
      </c>
      <c r="E20" s="59">
        <v>5</v>
      </c>
      <c r="F20" s="58">
        <v>6</v>
      </c>
      <c r="G20" s="58">
        <v>7</v>
      </c>
      <c r="H20" s="58">
        <v>9</v>
      </c>
      <c r="I20" s="58">
        <v>12</v>
      </c>
      <c r="J20" s="58">
        <v>13</v>
      </c>
      <c r="K20" s="60">
        <v>14</v>
      </c>
      <c r="L20" s="60">
        <v>15</v>
      </c>
      <c r="M20" s="60">
        <v>16</v>
      </c>
      <c r="N20" s="60">
        <v>17</v>
      </c>
      <c r="O20" s="3"/>
      <c r="P20" s="3"/>
      <c r="Q20" s="3"/>
      <c r="R20" s="3"/>
      <c r="S20" s="3"/>
      <c r="T20" s="3"/>
      <c r="U20" s="151"/>
      <c r="V20" s="151"/>
      <c r="W20" s="151"/>
      <c r="X20" s="151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</row>
    <row r="21" spans="1:231" ht="21" customHeight="1" x14ac:dyDescent="0.2">
      <c r="A21" s="152" t="s">
        <v>115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3"/>
      <c r="P21" s="3"/>
      <c r="Q21" s="3"/>
      <c r="R21" s="3"/>
      <c r="S21" s="3"/>
      <c r="T21" s="3"/>
      <c r="U21" s="151"/>
      <c r="V21" s="151"/>
      <c r="W21" s="151"/>
      <c r="X21" s="151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</row>
    <row r="22" spans="1:231" ht="16.5" customHeight="1" x14ac:dyDescent="0.2">
      <c r="A22" s="153" t="s">
        <v>48</v>
      </c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</row>
    <row r="23" spans="1:231" ht="15" customHeight="1" x14ac:dyDescent="0.2">
      <c r="A23" s="86" t="s">
        <v>10</v>
      </c>
      <c r="B23" s="154" t="s">
        <v>11</v>
      </c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</row>
    <row r="24" spans="1:231" ht="21" customHeight="1" x14ac:dyDescent="0.2">
      <c r="A24" s="79" t="s">
        <v>10</v>
      </c>
      <c r="B24" s="80" t="s">
        <v>10</v>
      </c>
      <c r="C24" s="136" t="s">
        <v>12</v>
      </c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</row>
    <row r="25" spans="1:231" ht="46.5" customHeight="1" x14ac:dyDescent="0.2">
      <c r="A25" s="137" t="s">
        <v>10</v>
      </c>
      <c r="B25" s="138" t="s">
        <v>10</v>
      </c>
      <c r="C25" s="139" t="s">
        <v>10</v>
      </c>
      <c r="D25" s="140" t="s">
        <v>116</v>
      </c>
      <c r="E25" s="141" t="s">
        <v>13</v>
      </c>
      <c r="F25" s="87" t="s">
        <v>14</v>
      </c>
      <c r="G25" s="71">
        <f>142.8-65.9</f>
        <v>76.900000000000006</v>
      </c>
      <c r="H25" s="133">
        <v>57.4</v>
      </c>
      <c r="I25" s="77">
        <v>200</v>
      </c>
      <c r="J25" s="77">
        <v>200</v>
      </c>
      <c r="K25" s="88" t="s">
        <v>76</v>
      </c>
      <c r="L25" s="89">
        <v>3</v>
      </c>
      <c r="M25" s="89">
        <v>1</v>
      </c>
      <c r="N25" s="89">
        <v>0</v>
      </c>
      <c r="O25" s="196"/>
      <c r="P25" s="197"/>
      <c r="Q25" s="197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</row>
    <row r="26" spans="1:231" ht="18.75" customHeight="1" x14ac:dyDescent="0.2">
      <c r="A26" s="137"/>
      <c r="B26" s="138"/>
      <c r="C26" s="139"/>
      <c r="D26" s="140"/>
      <c r="E26" s="141"/>
      <c r="F26" s="90" t="s">
        <v>8</v>
      </c>
      <c r="G26" s="65">
        <f>SUM(G25:G25)</f>
        <v>76.900000000000006</v>
      </c>
      <c r="H26" s="65">
        <f t="shared" ref="H26:J26" si="0">SUM(H25:H25)</f>
        <v>57.4</v>
      </c>
      <c r="I26" s="65">
        <f t="shared" si="0"/>
        <v>200</v>
      </c>
      <c r="J26" s="65">
        <f t="shared" si="0"/>
        <v>200</v>
      </c>
      <c r="K26" s="142"/>
      <c r="L26" s="142"/>
      <c r="M26" s="142"/>
      <c r="N26" s="142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</row>
    <row r="27" spans="1:231" ht="24" customHeight="1" x14ac:dyDescent="0.2">
      <c r="A27" s="137" t="s">
        <v>10</v>
      </c>
      <c r="B27" s="138" t="s">
        <v>10</v>
      </c>
      <c r="C27" s="139" t="s">
        <v>15</v>
      </c>
      <c r="D27" s="161" t="s">
        <v>98</v>
      </c>
      <c r="E27" s="163" t="s">
        <v>85</v>
      </c>
      <c r="F27" s="91" t="s">
        <v>14</v>
      </c>
      <c r="G27" s="92">
        <f>275.7-37.7</f>
        <v>238</v>
      </c>
      <c r="H27" s="93">
        <v>108.9</v>
      </c>
      <c r="I27" s="69">
        <v>50</v>
      </c>
      <c r="J27" s="69">
        <v>60</v>
      </c>
      <c r="K27" s="164" t="s">
        <v>46</v>
      </c>
      <c r="L27" s="158">
        <v>3</v>
      </c>
      <c r="M27" s="159">
        <v>3</v>
      </c>
      <c r="N27" s="159">
        <v>3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</row>
    <row r="28" spans="1:231" ht="32.25" customHeight="1" x14ac:dyDescent="0.2">
      <c r="A28" s="137"/>
      <c r="B28" s="138"/>
      <c r="C28" s="139"/>
      <c r="D28" s="161"/>
      <c r="E28" s="163"/>
      <c r="F28" s="94" t="s">
        <v>79</v>
      </c>
      <c r="G28" s="95">
        <v>266.60000000000002</v>
      </c>
      <c r="H28" s="122">
        <v>140.4</v>
      </c>
      <c r="I28" s="69">
        <v>50</v>
      </c>
      <c r="J28" s="69">
        <v>60</v>
      </c>
      <c r="K28" s="164"/>
      <c r="L28" s="158"/>
      <c r="M28" s="159"/>
      <c r="N28" s="159"/>
      <c r="O28" s="123"/>
      <c r="P28" s="124"/>
      <c r="Q28" s="124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</row>
    <row r="29" spans="1:231" ht="19.5" customHeight="1" x14ac:dyDescent="0.2">
      <c r="A29" s="137"/>
      <c r="B29" s="138"/>
      <c r="C29" s="139"/>
      <c r="D29" s="161"/>
      <c r="E29" s="163"/>
      <c r="F29" s="90" t="s">
        <v>16</v>
      </c>
      <c r="G29" s="70">
        <f t="shared" ref="G29:J29" si="1">SUM(G27:G28)</f>
        <v>504.6</v>
      </c>
      <c r="H29" s="70">
        <f t="shared" si="1"/>
        <v>249.3</v>
      </c>
      <c r="I29" s="70">
        <f t="shared" si="1"/>
        <v>100</v>
      </c>
      <c r="J29" s="70">
        <f t="shared" si="1"/>
        <v>120</v>
      </c>
      <c r="K29" s="160"/>
      <c r="L29" s="160"/>
      <c r="M29" s="160"/>
      <c r="N29" s="160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</row>
    <row r="30" spans="1:231" ht="62.25" customHeight="1" x14ac:dyDescent="0.2">
      <c r="A30" s="137" t="s">
        <v>10</v>
      </c>
      <c r="B30" s="138" t="s">
        <v>10</v>
      </c>
      <c r="C30" s="139" t="s">
        <v>22</v>
      </c>
      <c r="D30" s="161" t="s">
        <v>99</v>
      </c>
      <c r="E30" s="141" t="s">
        <v>13</v>
      </c>
      <c r="F30" s="66" t="s">
        <v>14</v>
      </c>
      <c r="G30" s="56">
        <v>157</v>
      </c>
      <c r="H30" s="96">
        <v>0</v>
      </c>
      <c r="I30" s="97"/>
      <c r="J30" s="97"/>
      <c r="K30" s="98" t="s">
        <v>49</v>
      </c>
      <c r="L30" s="84">
        <v>1</v>
      </c>
      <c r="M30" s="99"/>
      <c r="N30" s="99"/>
      <c r="O30" s="123"/>
      <c r="P30" s="124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</row>
    <row r="31" spans="1:231" ht="19.5" customHeight="1" x14ac:dyDescent="0.2">
      <c r="A31" s="137"/>
      <c r="B31" s="138"/>
      <c r="C31" s="139"/>
      <c r="D31" s="161"/>
      <c r="E31" s="141"/>
      <c r="F31" s="90" t="s">
        <v>16</v>
      </c>
      <c r="G31" s="70">
        <f>SUM(G30)</f>
        <v>157</v>
      </c>
      <c r="H31" s="70">
        <f t="shared" ref="H31:J31" si="2">SUM(H30)</f>
        <v>0</v>
      </c>
      <c r="I31" s="70">
        <f t="shared" si="2"/>
        <v>0</v>
      </c>
      <c r="J31" s="70">
        <f t="shared" si="2"/>
        <v>0</v>
      </c>
      <c r="K31" s="162"/>
      <c r="L31" s="162"/>
      <c r="M31" s="162"/>
      <c r="N31" s="162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</row>
    <row r="32" spans="1:231" ht="60" customHeight="1" x14ac:dyDescent="0.2">
      <c r="A32" s="137" t="s">
        <v>10</v>
      </c>
      <c r="B32" s="138" t="s">
        <v>10</v>
      </c>
      <c r="C32" s="139" t="s">
        <v>17</v>
      </c>
      <c r="D32" s="161" t="s">
        <v>106</v>
      </c>
      <c r="E32" s="141" t="s">
        <v>13</v>
      </c>
      <c r="F32" s="66" t="s">
        <v>14</v>
      </c>
      <c r="G32" s="56">
        <v>10</v>
      </c>
      <c r="H32" s="126">
        <v>1</v>
      </c>
      <c r="I32" s="69">
        <v>10.5</v>
      </c>
      <c r="J32" s="69">
        <v>11.2</v>
      </c>
      <c r="K32" s="45" t="s">
        <v>47</v>
      </c>
      <c r="L32" s="48">
        <v>100</v>
      </c>
      <c r="M32" s="49">
        <v>100</v>
      </c>
      <c r="N32" s="49">
        <v>100</v>
      </c>
      <c r="O32" s="125"/>
      <c r="P32" s="118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</row>
    <row r="33" spans="1:231" ht="92.25" customHeight="1" x14ac:dyDescent="0.2">
      <c r="A33" s="137"/>
      <c r="B33" s="138"/>
      <c r="C33" s="139"/>
      <c r="D33" s="161"/>
      <c r="E33" s="141"/>
      <c r="F33" s="94" t="s">
        <v>79</v>
      </c>
      <c r="G33" s="100">
        <v>250</v>
      </c>
      <c r="H33" s="127">
        <v>116.5</v>
      </c>
      <c r="I33" s="100">
        <v>52.5</v>
      </c>
      <c r="J33" s="100">
        <v>56.1</v>
      </c>
      <c r="K33" s="50" t="s">
        <v>82</v>
      </c>
      <c r="L33" s="48"/>
      <c r="M33" s="49"/>
      <c r="N33" s="49"/>
      <c r="O33" s="123"/>
      <c r="P33" s="124"/>
      <c r="Q33" s="124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</row>
    <row r="34" spans="1:231" ht="24" customHeight="1" x14ac:dyDescent="0.2">
      <c r="A34" s="137"/>
      <c r="B34" s="138"/>
      <c r="C34" s="139"/>
      <c r="D34" s="161"/>
      <c r="E34" s="141"/>
      <c r="F34" s="90" t="s">
        <v>16</v>
      </c>
      <c r="G34" s="65">
        <f>SUM(G32:G33)</f>
        <v>260</v>
      </c>
      <c r="H34" s="65">
        <f t="shared" ref="H34:J34" si="3">SUM(H32:H33)</f>
        <v>117.5</v>
      </c>
      <c r="I34" s="65">
        <f t="shared" si="3"/>
        <v>63</v>
      </c>
      <c r="J34" s="65">
        <f t="shared" si="3"/>
        <v>67.3</v>
      </c>
      <c r="K34" s="170"/>
      <c r="L34" s="170"/>
      <c r="M34" s="170"/>
      <c r="N34" s="170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</row>
    <row r="35" spans="1:231" ht="24" customHeight="1" x14ac:dyDescent="0.2">
      <c r="A35" s="79" t="s">
        <v>10</v>
      </c>
      <c r="B35" s="80" t="s">
        <v>10</v>
      </c>
      <c r="C35" s="165" t="s">
        <v>18</v>
      </c>
      <c r="D35" s="165"/>
      <c r="E35" s="165"/>
      <c r="F35" s="165"/>
      <c r="G35" s="101">
        <f t="shared" ref="G35:J35" si="4">SUM(G26,G29,G31,G34)</f>
        <v>998.5</v>
      </c>
      <c r="H35" s="101">
        <f t="shared" si="4"/>
        <v>424.2</v>
      </c>
      <c r="I35" s="101">
        <f t="shared" si="4"/>
        <v>363</v>
      </c>
      <c r="J35" s="101">
        <f t="shared" si="4"/>
        <v>387.3</v>
      </c>
      <c r="K35" s="166"/>
      <c r="L35" s="166"/>
      <c r="M35" s="166"/>
      <c r="N35" s="166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</row>
    <row r="36" spans="1:231" ht="21" customHeight="1" x14ac:dyDescent="0.2">
      <c r="A36" s="79" t="s">
        <v>10</v>
      </c>
      <c r="B36" s="167" t="s">
        <v>19</v>
      </c>
      <c r="C36" s="167"/>
      <c r="D36" s="167"/>
      <c r="E36" s="167"/>
      <c r="F36" s="167"/>
      <c r="G36" s="102">
        <f t="shared" ref="G36:J36" si="5">SUM(G35)</f>
        <v>998.5</v>
      </c>
      <c r="H36" s="102">
        <f t="shared" si="5"/>
        <v>424.2</v>
      </c>
      <c r="I36" s="102">
        <f t="shared" si="5"/>
        <v>363</v>
      </c>
      <c r="J36" s="102">
        <f t="shared" si="5"/>
        <v>387.3</v>
      </c>
      <c r="K36" s="168"/>
      <c r="L36" s="168"/>
      <c r="M36" s="168"/>
      <c r="N36" s="168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</row>
    <row r="37" spans="1:231" ht="21" customHeight="1" x14ac:dyDescent="0.2">
      <c r="A37" s="86" t="s">
        <v>15</v>
      </c>
      <c r="B37" s="154" t="s">
        <v>20</v>
      </c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</row>
    <row r="38" spans="1:231" ht="24.75" customHeight="1" x14ac:dyDescent="0.2">
      <c r="A38" s="79" t="s">
        <v>15</v>
      </c>
      <c r="B38" s="80" t="s">
        <v>10</v>
      </c>
      <c r="C38" s="169" t="s">
        <v>21</v>
      </c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</row>
    <row r="39" spans="1:231" ht="33.75" customHeight="1" x14ac:dyDescent="0.2">
      <c r="A39" s="137" t="s">
        <v>15</v>
      </c>
      <c r="B39" s="138" t="s">
        <v>10</v>
      </c>
      <c r="C39" s="139" t="s">
        <v>10</v>
      </c>
      <c r="D39" s="172" t="s">
        <v>117</v>
      </c>
      <c r="E39" s="163" t="s">
        <v>55</v>
      </c>
      <c r="F39" s="66" t="s">
        <v>14</v>
      </c>
      <c r="G39" s="56">
        <v>166</v>
      </c>
      <c r="H39" s="126">
        <v>0</v>
      </c>
      <c r="I39" s="103">
        <v>200</v>
      </c>
      <c r="J39" s="103">
        <v>200</v>
      </c>
      <c r="K39" s="181" t="s">
        <v>100</v>
      </c>
      <c r="L39" s="174">
        <v>6</v>
      </c>
      <c r="M39" s="175">
        <v>6</v>
      </c>
      <c r="N39" s="176">
        <v>6</v>
      </c>
      <c r="O39" s="125"/>
      <c r="P39" s="118"/>
      <c r="Q39" s="118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</row>
    <row r="40" spans="1:231" ht="22.5" customHeight="1" x14ac:dyDescent="0.2">
      <c r="A40" s="137"/>
      <c r="B40" s="138"/>
      <c r="C40" s="139"/>
      <c r="D40" s="172"/>
      <c r="E40" s="163"/>
      <c r="F40" s="177" t="s">
        <v>84</v>
      </c>
      <c r="G40" s="178">
        <v>20</v>
      </c>
      <c r="H40" s="179">
        <v>38.700000000000003</v>
      </c>
      <c r="I40" s="180"/>
      <c r="J40" s="180"/>
      <c r="K40" s="181"/>
      <c r="L40" s="174"/>
      <c r="M40" s="175"/>
      <c r="N40" s="176"/>
      <c r="O40" s="128"/>
      <c r="P40" s="129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</row>
    <row r="41" spans="1:231" ht="11.25" customHeight="1" x14ac:dyDescent="0.2">
      <c r="A41" s="137"/>
      <c r="B41" s="138"/>
      <c r="C41" s="139"/>
      <c r="D41" s="172"/>
      <c r="E41" s="163"/>
      <c r="F41" s="177"/>
      <c r="G41" s="178"/>
      <c r="H41" s="179"/>
      <c r="I41" s="180"/>
      <c r="J41" s="180"/>
      <c r="K41" s="181"/>
      <c r="L41" s="174"/>
      <c r="M41" s="175"/>
      <c r="N41" s="176"/>
      <c r="O41" s="130"/>
      <c r="P41" s="129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</row>
    <row r="42" spans="1:231" ht="21" customHeight="1" x14ac:dyDescent="0.2">
      <c r="A42" s="137"/>
      <c r="B42" s="138"/>
      <c r="C42" s="139"/>
      <c r="D42" s="172"/>
      <c r="E42" s="163"/>
      <c r="F42" s="90" t="s">
        <v>16</v>
      </c>
      <c r="G42" s="65">
        <f>SUM(G39:G40)</f>
        <v>186</v>
      </c>
      <c r="H42" s="65">
        <f>SUM(H39:H40)</f>
        <v>38.700000000000003</v>
      </c>
      <c r="I42" s="65">
        <f>SUM(I39:I40)</f>
        <v>200</v>
      </c>
      <c r="J42" s="65">
        <f t="shared" ref="J42" si="6">SUM(J39:J40)</f>
        <v>200</v>
      </c>
      <c r="K42" s="170"/>
      <c r="L42" s="170"/>
      <c r="M42" s="170"/>
      <c r="N42" s="170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</row>
    <row r="43" spans="1:231" ht="66.75" customHeight="1" x14ac:dyDescent="0.2">
      <c r="A43" s="137" t="s">
        <v>15</v>
      </c>
      <c r="B43" s="138" t="s">
        <v>10</v>
      </c>
      <c r="C43" s="171" t="s">
        <v>22</v>
      </c>
      <c r="D43" s="172" t="s">
        <v>91</v>
      </c>
      <c r="E43" s="173" t="s">
        <v>13</v>
      </c>
      <c r="F43" s="66" t="s">
        <v>14</v>
      </c>
      <c r="G43" s="56">
        <v>0</v>
      </c>
      <c r="H43" s="96">
        <v>0</v>
      </c>
      <c r="I43" s="103">
        <v>60</v>
      </c>
      <c r="J43" s="103">
        <v>60</v>
      </c>
      <c r="K43" s="82" t="s">
        <v>101</v>
      </c>
      <c r="L43" s="52">
        <v>12</v>
      </c>
      <c r="M43" s="52">
        <v>20</v>
      </c>
      <c r="N43" s="52">
        <v>20</v>
      </c>
      <c r="O43" s="128"/>
      <c r="P43" s="131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</row>
    <row r="44" spans="1:231" ht="15.75" x14ac:dyDescent="0.2">
      <c r="A44" s="137"/>
      <c r="B44" s="138"/>
      <c r="C44" s="171"/>
      <c r="D44" s="172"/>
      <c r="E44" s="173"/>
      <c r="F44" s="90" t="s">
        <v>16</v>
      </c>
      <c r="G44" s="104">
        <f t="shared" ref="G44:J44" si="7">SUM(G43:G43)</f>
        <v>0</v>
      </c>
      <c r="H44" s="104">
        <f t="shared" si="7"/>
        <v>0</v>
      </c>
      <c r="I44" s="104">
        <f t="shared" si="7"/>
        <v>60</v>
      </c>
      <c r="J44" s="104">
        <f t="shared" si="7"/>
        <v>60</v>
      </c>
      <c r="K44" s="170"/>
      <c r="L44" s="170"/>
      <c r="M44" s="170"/>
      <c r="N44" s="170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</row>
    <row r="45" spans="1:231" ht="21" customHeight="1" x14ac:dyDescent="0.2">
      <c r="A45" s="79" t="s">
        <v>15</v>
      </c>
      <c r="B45" s="167" t="s">
        <v>19</v>
      </c>
      <c r="C45" s="167"/>
      <c r="D45" s="167"/>
      <c r="E45" s="167"/>
      <c r="F45" s="167"/>
      <c r="G45" s="105">
        <f>SUM(G42,G44)</f>
        <v>186</v>
      </c>
      <c r="H45" s="105">
        <f t="shared" ref="H45:J45" si="8">SUM(H42,H44)</f>
        <v>38.700000000000003</v>
      </c>
      <c r="I45" s="105">
        <f t="shared" si="8"/>
        <v>260</v>
      </c>
      <c r="J45" s="105">
        <f t="shared" si="8"/>
        <v>260</v>
      </c>
      <c r="K45" s="168"/>
      <c r="L45" s="168"/>
      <c r="M45" s="168"/>
      <c r="N45" s="168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</row>
    <row r="46" spans="1:231" ht="21" customHeight="1" x14ac:dyDescent="0.2">
      <c r="A46" s="86" t="s">
        <v>22</v>
      </c>
      <c r="B46" s="154" t="s">
        <v>23</v>
      </c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</row>
    <row r="47" spans="1:231" ht="24" customHeight="1" x14ac:dyDescent="0.2">
      <c r="A47" s="79" t="s">
        <v>22</v>
      </c>
      <c r="B47" s="80" t="s">
        <v>10</v>
      </c>
      <c r="C47" s="106" t="s">
        <v>24</v>
      </c>
      <c r="D47" s="106"/>
      <c r="E47" s="107"/>
      <c r="F47" s="107"/>
      <c r="G47" s="107"/>
      <c r="H47" s="107"/>
      <c r="I47" s="106"/>
      <c r="J47" s="106"/>
      <c r="K47" s="106"/>
      <c r="L47" s="106"/>
      <c r="M47" s="106"/>
      <c r="N47" s="106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</row>
    <row r="48" spans="1:231" ht="30" x14ac:dyDescent="0.2">
      <c r="A48" s="137" t="s">
        <v>22</v>
      </c>
      <c r="B48" s="138" t="s">
        <v>10</v>
      </c>
      <c r="C48" s="139" t="s">
        <v>15</v>
      </c>
      <c r="D48" s="161" t="s">
        <v>92</v>
      </c>
      <c r="E48" s="141" t="s">
        <v>13</v>
      </c>
      <c r="F48" s="66" t="s">
        <v>14</v>
      </c>
      <c r="G48" s="56">
        <v>14.5</v>
      </c>
      <c r="H48" s="96">
        <v>6.9</v>
      </c>
      <c r="I48" s="108">
        <v>29</v>
      </c>
      <c r="J48" s="108">
        <v>29</v>
      </c>
      <c r="K48" s="109" t="s">
        <v>103</v>
      </c>
      <c r="L48" s="85">
        <v>1</v>
      </c>
      <c r="M48" s="99" t="s">
        <v>95</v>
      </c>
      <c r="N48" s="99" t="s">
        <v>95</v>
      </c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</row>
    <row r="49" spans="1:231" ht="19.5" customHeight="1" x14ac:dyDescent="0.2">
      <c r="A49" s="137"/>
      <c r="B49" s="138"/>
      <c r="C49" s="139"/>
      <c r="D49" s="161"/>
      <c r="E49" s="141"/>
      <c r="F49" s="90" t="s">
        <v>16</v>
      </c>
      <c r="G49" s="70">
        <f t="shared" ref="G49:J49" si="9">SUM(G48:G48)</f>
        <v>14.5</v>
      </c>
      <c r="H49" s="70">
        <f t="shared" si="9"/>
        <v>6.9</v>
      </c>
      <c r="I49" s="70">
        <f t="shared" si="9"/>
        <v>29</v>
      </c>
      <c r="J49" s="70">
        <f t="shared" si="9"/>
        <v>29</v>
      </c>
      <c r="K49" s="162"/>
      <c r="L49" s="162"/>
      <c r="M49" s="162"/>
      <c r="N49" s="162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</row>
    <row r="50" spans="1:231" ht="61.5" customHeight="1" x14ac:dyDescent="0.2">
      <c r="A50" s="137" t="s">
        <v>22</v>
      </c>
      <c r="B50" s="138" t="s">
        <v>10</v>
      </c>
      <c r="C50" s="139" t="s">
        <v>22</v>
      </c>
      <c r="D50" s="161" t="s">
        <v>93</v>
      </c>
      <c r="E50" s="141" t="s">
        <v>13</v>
      </c>
      <c r="F50" s="66" t="s">
        <v>14</v>
      </c>
      <c r="G50" s="56">
        <v>1.5</v>
      </c>
      <c r="H50" s="96">
        <v>1.5</v>
      </c>
      <c r="I50" s="108">
        <v>1.6</v>
      </c>
      <c r="J50" s="108">
        <v>1.7</v>
      </c>
      <c r="K50" s="109" t="s">
        <v>102</v>
      </c>
      <c r="L50" s="84">
        <v>1</v>
      </c>
      <c r="M50" s="99" t="s">
        <v>95</v>
      </c>
      <c r="N50" s="99" t="s">
        <v>95</v>
      </c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</row>
    <row r="51" spans="1:231" ht="22.5" customHeight="1" x14ac:dyDescent="0.2">
      <c r="A51" s="137"/>
      <c r="B51" s="138"/>
      <c r="C51" s="139"/>
      <c r="D51" s="161"/>
      <c r="E51" s="141"/>
      <c r="F51" s="90" t="s">
        <v>16</v>
      </c>
      <c r="G51" s="65">
        <f t="shared" ref="G51:J51" si="10">SUM(G50:G50)</f>
        <v>1.5</v>
      </c>
      <c r="H51" s="65">
        <f t="shared" si="10"/>
        <v>1.5</v>
      </c>
      <c r="I51" s="65">
        <f t="shared" si="10"/>
        <v>1.6</v>
      </c>
      <c r="J51" s="65">
        <f t="shared" si="10"/>
        <v>1.7</v>
      </c>
      <c r="K51" s="162"/>
      <c r="L51" s="162"/>
      <c r="M51" s="162"/>
      <c r="N51" s="162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</row>
    <row r="52" spans="1:231" ht="45" customHeight="1" x14ac:dyDescent="0.2">
      <c r="A52" s="137" t="s">
        <v>22</v>
      </c>
      <c r="B52" s="138" t="s">
        <v>10</v>
      </c>
      <c r="C52" s="139" t="s">
        <v>17</v>
      </c>
      <c r="D52" s="182" t="s">
        <v>94</v>
      </c>
      <c r="E52" s="141" t="s">
        <v>13</v>
      </c>
      <c r="F52" s="66" t="s">
        <v>14</v>
      </c>
      <c r="G52" s="56">
        <v>9.1999999999999993</v>
      </c>
      <c r="H52" s="96">
        <v>7.5</v>
      </c>
      <c r="I52" s="68">
        <v>7.9</v>
      </c>
      <c r="J52" s="68">
        <v>8.4</v>
      </c>
      <c r="K52" s="109" t="s">
        <v>104</v>
      </c>
      <c r="L52" s="84">
        <v>1</v>
      </c>
      <c r="M52" s="83">
        <v>1</v>
      </c>
      <c r="N52" s="52">
        <v>1</v>
      </c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</row>
    <row r="53" spans="1:231" ht="15.75" x14ac:dyDescent="0.2">
      <c r="A53" s="137"/>
      <c r="B53" s="138"/>
      <c r="C53" s="139"/>
      <c r="D53" s="182"/>
      <c r="E53" s="141"/>
      <c r="F53" s="90" t="s">
        <v>16</v>
      </c>
      <c r="G53" s="70">
        <f t="shared" ref="G53:J53" si="11">SUM(G52:G52)</f>
        <v>9.1999999999999993</v>
      </c>
      <c r="H53" s="70">
        <f t="shared" si="11"/>
        <v>7.5</v>
      </c>
      <c r="I53" s="70">
        <f t="shared" si="11"/>
        <v>7.9</v>
      </c>
      <c r="J53" s="70">
        <f t="shared" si="11"/>
        <v>8.4</v>
      </c>
      <c r="K53" s="162"/>
      <c r="L53" s="162"/>
      <c r="M53" s="162"/>
      <c r="N53" s="162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</row>
    <row r="54" spans="1:231" s="4" customFormat="1" ht="21" customHeight="1" x14ac:dyDescent="0.2">
      <c r="A54" s="79" t="s">
        <v>22</v>
      </c>
      <c r="B54" s="80" t="s">
        <v>10</v>
      </c>
      <c r="C54" s="165" t="s">
        <v>18</v>
      </c>
      <c r="D54" s="165"/>
      <c r="E54" s="165"/>
      <c r="F54" s="165"/>
      <c r="G54" s="101">
        <f>SUM(G53,G51,G49)</f>
        <v>25.2</v>
      </c>
      <c r="H54" s="101">
        <f t="shared" ref="H54:J54" si="12">SUM(H53,H51,H49)</f>
        <v>15.9</v>
      </c>
      <c r="I54" s="101">
        <f t="shared" si="12"/>
        <v>38.5</v>
      </c>
      <c r="J54" s="101">
        <f t="shared" si="12"/>
        <v>39.1</v>
      </c>
      <c r="K54" s="185"/>
      <c r="L54" s="185"/>
      <c r="M54" s="185"/>
      <c r="N54" s="185"/>
    </row>
    <row r="55" spans="1:231" ht="16.5" customHeight="1" x14ac:dyDescent="0.2">
      <c r="A55" s="79" t="s">
        <v>22</v>
      </c>
      <c r="B55" s="167" t="s">
        <v>19</v>
      </c>
      <c r="C55" s="167"/>
      <c r="D55" s="167"/>
      <c r="E55" s="167"/>
      <c r="F55" s="167"/>
      <c r="G55" s="102">
        <f t="shared" ref="G55:J55" si="13">SUM(G54)</f>
        <v>25.2</v>
      </c>
      <c r="H55" s="102">
        <f t="shared" si="13"/>
        <v>15.9</v>
      </c>
      <c r="I55" s="102">
        <f t="shared" si="13"/>
        <v>38.5</v>
      </c>
      <c r="J55" s="102">
        <f t="shared" si="13"/>
        <v>39.1</v>
      </c>
      <c r="K55" s="168"/>
      <c r="L55" s="168"/>
      <c r="M55" s="168"/>
      <c r="N55" s="168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</row>
    <row r="56" spans="1:231" ht="20.25" customHeight="1" x14ac:dyDescent="0.2">
      <c r="A56" s="86" t="s">
        <v>17</v>
      </c>
      <c r="B56" s="110" t="s">
        <v>25</v>
      </c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</row>
    <row r="57" spans="1:231" ht="24" customHeight="1" x14ac:dyDescent="0.2">
      <c r="A57" s="79" t="s">
        <v>17</v>
      </c>
      <c r="B57" s="80" t="s">
        <v>10</v>
      </c>
      <c r="C57" s="136" t="s">
        <v>26</v>
      </c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</row>
    <row r="58" spans="1:231" ht="65.25" customHeight="1" x14ac:dyDescent="0.2">
      <c r="A58" s="137" t="s">
        <v>17</v>
      </c>
      <c r="B58" s="138" t="s">
        <v>10</v>
      </c>
      <c r="C58" s="139" t="s">
        <v>10</v>
      </c>
      <c r="D58" s="161" t="s">
        <v>118</v>
      </c>
      <c r="E58" s="141" t="s">
        <v>13</v>
      </c>
      <c r="F58" s="66" t="s">
        <v>14</v>
      </c>
      <c r="G58" s="68">
        <v>17</v>
      </c>
      <c r="H58" s="67">
        <v>17</v>
      </c>
      <c r="I58" s="108">
        <v>17.8</v>
      </c>
      <c r="J58" s="108">
        <v>19.100000000000001</v>
      </c>
      <c r="K58" s="82" t="s">
        <v>105</v>
      </c>
      <c r="L58" s="83">
        <v>3</v>
      </c>
      <c r="M58" s="111">
        <v>3</v>
      </c>
      <c r="N58" s="111">
        <v>3</v>
      </c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</row>
    <row r="59" spans="1:231" ht="17.25" customHeight="1" x14ac:dyDescent="0.2">
      <c r="A59" s="137"/>
      <c r="B59" s="138"/>
      <c r="C59" s="139"/>
      <c r="D59" s="161"/>
      <c r="E59" s="141"/>
      <c r="F59" s="90" t="s">
        <v>8</v>
      </c>
      <c r="G59" s="65">
        <f t="shared" ref="G59:J59" si="14">SUM(G58:G58)</f>
        <v>17</v>
      </c>
      <c r="H59" s="65">
        <f t="shared" si="14"/>
        <v>17</v>
      </c>
      <c r="I59" s="65">
        <f t="shared" si="14"/>
        <v>17.8</v>
      </c>
      <c r="J59" s="65">
        <f t="shared" si="14"/>
        <v>19.100000000000001</v>
      </c>
      <c r="K59" s="170"/>
      <c r="L59" s="170"/>
      <c r="M59" s="170"/>
      <c r="N59" s="170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</row>
    <row r="60" spans="1:231" ht="18.75" customHeight="1" x14ac:dyDescent="0.2">
      <c r="A60" s="79" t="s">
        <v>17</v>
      </c>
      <c r="B60" s="80" t="s">
        <v>10</v>
      </c>
      <c r="C60" s="165" t="s">
        <v>18</v>
      </c>
      <c r="D60" s="165"/>
      <c r="E60" s="165"/>
      <c r="F60" s="165"/>
      <c r="G60" s="112">
        <f t="shared" ref="G60:J60" si="15">SUM(G59)</f>
        <v>17</v>
      </c>
      <c r="H60" s="112">
        <f t="shared" si="15"/>
        <v>17</v>
      </c>
      <c r="I60" s="112">
        <f t="shared" si="15"/>
        <v>17.8</v>
      </c>
      <c r="J60" s="112">
        <f t="shared" si="15"/>
        <v>19.100000000000001</v>
      </c>
      <c r="K60" s="166"/>
      <c r="L60" s="166"/>
      <c r="M60" s="166"/>
      <c r="N60" s="166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</row>
    <row r="61" spans="1:231" ht="24" customHeight="1" x14ac:dyDescent="0.2">
      <c r="A61" s="79" t="s">
        <v>17</v>
      </c>
      <c r="B61" s="80" t="s">
        <v>15</v>
      </c>
      <c r="C61" s="136" t="s">
        <v>27</v>
      </c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</row>
    <row r="62" spans="1:231" ht="45.75" customHeight="1" x14ac:dyDescent="0.2">
      <c r="A62" s="137" t="s">
        <v>17</v>
      </c>
      <c r="B62" s="138" t="s">
        <v>15</v>
      </c>
      <c r="C62" s="183" t="s">
        <v>10</v>
      </c>
      <c r="D62" s="182" t="s">
        <v>119</v>
      </c>
      <c r="E62" s="184" t="s">
        <v>13</v>
      </c>
      <c r="F62" s="66" t="s">
        <v>14</v>
      </c>
      <c r="G62" s="68">
        <v>11</v>
      </c>
      <c r="H62" s="67">
        <v>12.8</v>
      </c>
      <c r="I62" s="69">
        <v>11.5</v>
      </c>
      <c r="J62" s="69">
        <v>12.3</v>
      </c>
      <c r="K62" s="113" t="s">
        <v>83</v>
      </c>
      <c r="L62" s="52">
        <v>15</v>
      </c>
      <c r="M62" s="114">
        <v>15</v>
      </c>
      <c r="N62" s="114">
        <v>15</v>
      </c>
      <c r="O62" s="198"/>
      <c r="P62" s="199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</row>
    <row r="63" spans="1:231" ht="24" customHeight="1" x14ac:dyDescent="0.2">
      <c r="A63" s="137"/>
      <c r="B63" s="138"/>
      <c r="C63" s="183"/>
      <c r="D63" s="182"/>
      <c r="E63" s="184"/>
      <c r="F63" s="64" t="s">
        <v>8</v>
      </c>
      <c r="G63" s="65">
        <f t="shared" ref="G63:J63" si="16">SUM(G61:G62)</f>
        <v>11</v>
      </c>
      <c r="H63" s="65">
        <f t="shared" si="16"/>
        <v>12.8</v>
      </c>
      <c r="I63" s="65">
        <f t="shared" si="16"/>
        <v>11.5</v>
      </c>
      <c r="J63" s="65">
        <f t="shared" si="16"/>
        <v>12.3</v>
      </c>
      <c r="K63" s="170"/>
      <c r="L63" s="170"/>
      <c r="M63" s="170"/>
      <c r="N63" s="170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</row>
    <row r="64" spans="1:231" ht="24" customHeight="1" x14ac:dyDescent="0.2">
      <c r="A64" s="115" t="s">
        <v>17</v>
      </c>
      <c r="B64" s="106" t="s">
        <v>15</v>
      </c>
      <c r="C64" s="165" t="str">
        <f>C60</f>
        <v>Iš viso uždaviniui</v>
      </c>
      <c r="D64" s="165"/>
      <c r="E64" s="165"/>
      <c r="F64" s="165"/>
      <c r="G64" s="116">
        <f t="shared" ref="G64:J64" si="17">SUM(G63)</f>
        <v>11</v>
      </c>
      <c r="H64" s="116">
        <f t="shared" si="17"/>
        <v>12.8</v>
      </c>
      <c r="I64" s="116">
        <f t="shared" si="17"/>
        <v>11.5</v>
      </c>
      <c r="J64" s="116">
        <f t="shared" si="17"/>
        <v>12.3</v>
      </c>
      <c r="K64" s="186"/>
      <c r="L64" s="186"/>
      <c r="M64" s="186"/>
      <c r="N64" s="186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</row>
    <row r="65" spans="1:231" ht="24" customHeight="1" x14ac:dyDescent="0.2">
      <c r="A65" s="79" t="s">
        <v>17</v>
      </c>
      <c r="B65" s="167" t="s">
        <v>19</v>
      </c>
      <c r="C65" s="167"/>
      <c r="D65" s="167"/>
      <c r="E65" s="167"/>
      <c r="F65" s="167"/>
      <c r="G65" s="102">
        <f t="shared" ref="G65:J65" si="18">SUM(G64,G60)</f>
        <v>28</v>
      </c>
      <c r="H65" s="102">
        <f t="shared" si="18"/>
        <v>29.8</v>
      </c>
      <c r="I65" s="102">
        <f t="shared" si="18"/>
        <v>29.3</v>
      </c>
      <c r="J65" s="102">
        <f t="shared" si="18"/>
        <v>31.400000000000002</v>
      </c>
      <c r="K65" s="187"/>
      <c r="L65" s="187"/>
      <c r="M65" s="187"/>
      <c r="N65" s="187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</row>
    <row r="66" spans="1:231" ht="24" customHeight="1" x14ac:dyDescent="0.2">
      <c r="A66" s="79" t="s">
        <v>13</v>
      </c>
      <c r="B66" s="188" t="s">
        <v>75</v>
      </c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</row>
    <row r="67" spans="1:231" ht="30.75" customHeight="1" x14ac:dyDescent="0.2">
      <c r="A67" s="79" t="s">
        <v>13</v>
      </c>
      <c r="B67" s="80" t="s">
        <v>10</v>
      </c>
      <c r="C67" s="136" t="s">
        <v>74</v>
      </c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</row>
    <row r="68" spans="1:231" ht="42.75" customHeight="1" x14ac:dyDescent="0.2">
      <c r="A68" s="137" t="s">
        <v>13</v>
      </c>
      <c r="B68" s="138" t="s">
        <v>10</v>
      </c>
      <c r="C68" s="194" t="s">
        <v>10</v>
      </c>
      <c r="D68" s="140" t="s">
        <v>96</v>
      </c>
      <c r="E68" s="195" t="s">
        <v>120</v>
      </c>
      <c r="F68" s="94" t="s">
        <v>111</v>
      </c>
      <c r="G68" s="68">
        <v>575</v>
      </c>
      <c r="H68" s="132">
        <v>90.8</v>
      </c>
      <c r="I68" s="77">
        <v>7</v>
      </c>
      <c r="J68" s="77"/>
      <c r="K68" s="81" t="s">
        <v>77</v>
      </c>
      <c r="L68" s="191">
        <v>16</v>
      </c>
      <c r="M68" s="191">
        <v>1</v>
      </c>
      <c r="N68" s="191"/>
      <c r="O68" s="123"/>
      <c r="P68" s="124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</row>
    <row r="69" spans="1:231" ht="30.75" customHeight="1" x14ac:dyDescent="0.2">
      <c r="A69" s="137"/>
      <c r="B69" s="138"/>
      <c r="C69" s="194"/>
      <c r="D69" s="140"/>
      <c r="E69" s="195"/>
      <c r="F69" s="94" t="s">
        <v>79</v>
      </c>
      <c r="G69" s="68"/>
      <c r="H69" s="67">
        <v>399.2</v>
      </c>
      <c r="I69" s="77"/>
      <c r="J69" s="77"/>
      <c r="K69" s="81"/>
      <c r="L69" s="191"/>
      <c r="M69" s="191"/>
      <c r="N69" s="191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</row>
    <row r="70" spans="1:231" ht="22.5" customHeight="1" x14ac:dyDescent="0.2">
      <c r="A70" s="137"/>
      <c r="B70" s="138"/>
      <c r="C70" s="194"/>
      <c r="D70" s="140"/>
      <c r="E70" s="195"/>
      <c r="F70" s="64" t="s">
        <v>8</v>
      </c>
      <c r="G70" s="65">
        <f>SUM(G68:G69)</f>
        <v>575</v>
      </c>
      <c r="H70" s="65">
        <f t="shared" ref="H70:J70" si="19">SUM(H68:H69)</f>
        <v>490</v>
      </c>
      <c r="I70" s="65">
        <f t="shared" si="19"/>
        <v>7</v>
      </c>
      <c r="J70" s="65">
        <f t="shared" si="19"/>
        <v>0</v>
      </c>
      <c r="K70" s="170"/>
      <c r="L70" s="170"/>
      <c r="M70" s="170"/>
      <c r="N70" s="170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</row>
    <row r="71" spans="1:231" ht="45" customHeight="1" x14ac:dyDescent="0.2">
      <c r="A71" s="137" t="s">
        <v>13</v>
      </c>
      <c r="B71" s="138" t="s">
        <v>10</v>
      </c>
      <c r="C71" s="171" t="s">
        <v>15</v>
      </c>
      <c r="D71" s="161" t="s">
        <v>97</v>
      </c>
      <c r="E71" s="184" t="s">
        <v>123</v>
      </c>
      <c r="F71" s="66" t="s">
        <v>14</v>
      </c>
      <c r="G71" s="68">
        <v>130</v>
      </c>
      <c r="H71" s="132">
        <v>80.400000000000006</v>
      </c>
      <c r="I71" s="69">
        <v>150</v>
      </c>
      <c r="J71" s="69"/>
      <c r="K71" s="192" t="s">
        <v>78</v>
      </c>
      <c r="L71" s="193">
        <v>11</v>
      </c>
      <c r="M71" s="215">
        <v>10</v>
      </c>
      <c r="N71" s="215"/>
      <c r="O71" s="123"/>
      <c r="P71" s="124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</row>
    <row r="72" spans="1:231" ht="45" customHeight="1" x14ac:dyDescent="0.2">
      <c r="A72" s="137"/>
      <c r="B72" s="138"/>
      <c r="C72" s="171"/>
      <c r="D72" s="161"/>
      <c r="E72" s="184"/>
      <c r="F72" s="94" t="s">
        <v>79</v>
      </c>
      <c r="G72" s="68"/>
      <c r="H72" s="67">
        <v>0</v>
      </c>
      <c r="I72" s="69"/>
      <c r="J72" s="69"/>
      <c r="K72" s="192"/>
      <c r="L72" s="193"/>
      <c r="M72" s="215"/>
      <c r="N72" s="215"/>
      <c r="O72" s="123"/>
      <c r="P72" s="124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</row>
    <row r="73" spans="1:231" ht="19.5" customHeight="1" x14ac:dyDescent="0.2">
      <c r="A73" s="137"/>
      <c r="B73" s="138"/>
      <c r="C73" s="171"/>
      <c r="D73" s="161"/>
      <c r="E73" s="184"/>
      <c r="F73" s="64" t="s">
        <v>8</v>
      </c>
      <c r="G73" s="65">
        <f>SUM(G71:G72)</f>
        <v>130</v>
      </c>
      <c r="H73" s="65">
        <f t="shared" ref="H73:J73" si="20">SUM(H71:H72)</f>
        <v>80.400000000000006</v>
      </c>
      <c r="I73" s="65">
        <f t="shared" si="20"/>
        <v>150</v>
      </c>
      <c r="J73" s="65">
        <f t="shared" si="20"/>
        <v>0</v>
      </c>
      <c r="K73" s="170"/>
      <c r="L73" s="170"/>
      <c r="M73" s="170"/>
      <c r="N73" s="170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</row>
    <row r="74" spans="1:231" ht="18.75" customHeight="1" x14ac:dyDescent="0.2">
      <c r="A74" s="79" t="s">
        <v>13</v>
      </c>
      <c r="B74" s="80" t="s">
        <v>10</v>
      </c>
      <c r="C74" s="165" t="s">
        <v>18</v>
      </c>
      <c r="D74" s="165"/>
      <c r="E74" s="165"/>
      <c r="F74" s="165"/>
      <c r="G74" s="101">
        <f>SUM(G73+G70)</f>
        <v>705</v>
      </c>
      <c r="H74" s="101">
        <f>SUM(H73+H70)</f>
        <v>570.4</v>
      </c>
      <c r="I74" s="101">
        <f>SUM(I73+I70)</f>
        <v>157</v>
      </c>
      <c r="J74" s="101">
        <f>SUM(J73+J70)</f>
        <v>0</v>
      </c>
      <c r="K74" s="189"/>
      <c r="L74" s="189"/>
      <c r="M74" s="189"/>
      <c r="N74" s="189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</row>
    <row r="75" spans="1:231" ht="16.5" customHeight="1" x14ac:dyDescent="0.2">
      <c r="A75" s="79" t="s">
        <v>13</v>
      </c>
      <c r="B75" s="167" t="s">
        <v>19</v>
      </c>
      <c r="C75" s="167"/>
      <c r="D75" s="167"/>
      <c r="E75" s="167"/>
      <c r="F75" s="167"/>
      <c r="G75" s="102">
        <f t="shared" ref="G75:J75" si="21">SUM(G74)</f>
        <v>705</v>
      </c>
      <c r="H75" s="102">
        <f t="shared" si="21"/>
        <v>570.4</v>
      </c>
      <c r="I75" s="102">
        <f t="shared" si="21"/>
        <v>157</v>
      </c>
      <c r="J75" s="102">
        <f t="shared" si="21"/>
        <v>0</v>
      </c>
      <c r="K75" s="190"/>
      <c r="L75" s="190"/>
      <c r="M75" s="190"/>
      <c r="N75" s="190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</row>
    <row r="76" spans="1:231" ht="18.75" customHeight="1" x14ac:dyDescent="0.2">
      <c r="A76" s="210" t="s">
        <v>28</v>
      </c>
      <c r="B76" s="210"/>
      <c r="C76" s="210"/>
      <c r="D76" s="210"/>
      <c r="E76" s="210"/>
      <c r="F76" s="210"/>
      <c r="G76" s="117">
        <f t="shared" ref="G76:J76" si="22">SUM(G36+G45+G55+G65+G75)</f>
        <v>1942.7</v>
      </c>
      <c r="H76" s="117">
        <f t="shared" si="22"/>
        <v>1079</v>
      </c>
      <c r="I76" s="117">
        <f t="shared" si="22"/>
        <v>847.8</v>
      </c>
      <c r="J76" s="117">
        <f t="shared" si="22"/>
        <v>717.8</v>
      </c>
      <c r="K76" s="211"/>
      <c r="L76" s="211"/>
      <c r="M76" s="211"/>
      <c r="N76" s="211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</row>
    <row r="77" spans="1:231" ht="15.75" hidden="1" customHeight="1" x14ac:dyDescent="0.2">
      <c r="A77" s="5"/>
      <c r="B77" s="5"/>
      <c r="C77" s="5"/>
      <c r="D77" s="5"/>
      <c r="E77" s="17"/>
      <c r="F77" s="6"/>
      <c r="G77" s="27"/>
      <c r="H77" s="27"/>
      <c r="I77" s="27"/>
      <c r="J77" s="27"/>
      <c r="K77" s="5"/>
      <c r="L77" s="5"/>
      <c r="M77" s="5"/>
      <c r="N77" s="5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</row>
    <row r="78" spans="1:231" ht="24" hidden="1" customHeight="1" x14ac:dyDescent="0.2">
      <c r="A78" s="5"/>
      <c r="B78" s="5"/>
      <c r="C78" s="5"/>
      <c r="D78" s="7"/>
      <c r="E78" s="18"/>
      <c r="F78" s="61" t="s">
        <v>14</v>
      </c>
      <c r="G78" s="28">
        <f>SUM(G25+G27+G30+G32+G39+G43+G48+G50+G52+G58+G62+G68+G71)</f>
        <v>1406.1</v>
      </c>
      <c r="H78" s="28">
        <f t="shared" ref="H78:J78" si="23">SUM(H25+H27+H30+H32+H39+H43+H48+H50+H52+H58+H62+H68+H71)</f>
        <v>384.20000000000005</v>
      </c>
      <c r="I78" s="28">
        <f t="shared" si="23"/>
        <v>745.3</v>
      </c>
      <c r="J78" s="28">
        <f t="shared" si="23"/>
        <v>601.70000000000005</v>
      </c>
      <c r="K78" s="5"/>
      <c r="L78" s="5"/>
      <c r="M78" s="5"/>
      <c r="N78" s="5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</row>
    <row r="79" spans="1:231" ht="32.25" hidden="1" customHeight="1" x14ac:dyDescent="0.2">
      <c r="A79" s="5"/>
      <c r="B79" s="5"/>
      <c r="C79" s="5"/>
      <c r="D79" s="7"/>
      <c r="E79" s="18"/>
      <c r="F79" s="61" t="s">
        <v>45</v>
      </c>
      <c r="G79" s="28">
        <f>SUM(G28+G33+G40+G69+G72)</f>
        <v>536.6</v>
      </c>
      <c r="H79" s="28">
        <f t="shared" ref="H79:J79" si="24">SUM(H28+H33+H40+H69+H72)</f>
        <v>694.8</v>
      </c>
      <c r="I79" s="28">
        <f t="shared" si="24"/>
        <v>102.5</v>
      </c>
      <c r="J79" s="28">
        <f t="shared" si="24"/>
        <v>116.1</v>
      </c>
      <c r="K79" s="5"/>
      <c r="L79" s="5"/>
      <c r="M79" s="5"/>
      <c r="N79" s="5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</row>
    <row r="80" spans="1:231" ht="21.75" hidden="1" customHeight="1" x14ac:dyDescent="0.2">
      <c r="A80" s="5"/>
      <c r="B80" s="5"/>
      <c r="C80" s="5"/>
      <c r="D80" s="5"/>
      <c r="E80" s="17"/>
      <c r="F80" s="62" t="s">
        <v>29</v>
      </c>
      <c r="G80" s="29">
        <f t="shared" ref="G80:J80" si="25">SUM(G78:G79)</f>
        <v>1942.6999999999998</v>
      </c>
      <c r="H80" s="29">
        <f t="shared" si="25"/>
        <v>1079</v>
      </c>
      <c r="I80" s="29">
        <f t="shared" si="25"/>
        <v>847.8</v>
      </c>
      <c r="J80" s="29">
        <f t="shared" si="25"/>
        <v>717.80000000000007</v>
      </c>
      <c r="K80" s="5"/>
      <c r="L80" s="5"/>
      <c r="M80" s="5"/>
      <c r="N80" s="5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</row>
    <row r="81" spans="1:231" ht="16.5" customHeight="1" x14ac:dyDescent="0.2">
      <c r="A81" s="5"/>
      <c r="B81" s="5"/>
      <c r="C81" s="5"/>
      <c r="D81" s="5"/>
      <c r="E81" s="17"/>
      <c r="F81" s="12"/>
      <c r="G81" s="30"/>
      <c r="H81" s="30"/>
      <c r="I81" s="30"/>
      <c r="J81" s="30"/>
      <c r="K81" s="5"/>
      <c r="L81" s="5"/>
      <c r="M81" s="5"/>
      <c r="N81" s="5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</row>
    <row r="82" spans="1:231" ht="18" customHeight="1" x14ac:dyDescent="0.25">
      <c r="D82" s="212" t="s">
        <v>60</v>
      </c>
      <c r="E82" s="212"/>
      <c r="F82" s="212"/>
      <c r="G82" s="212"/>
      <c r="H82" s="212"/>
      <c r="I82" s="212"/>
      <c r="J82" s="212"/>
      <c r="K82" s="46"/>
    </row>
    <row r="83" spans="1:231" ht="15" customHeight="1" x14ac:dyDescent="0.25">
      <c r="E83" s="19"/>
      <c r="G83" s="35"/>
      <c r="H83" s="35"/>
      <c r="I83" s="25"/>
      <c r="J83" s="25" t="s">
        <v>50</v>
      </c>
      <c r="K83" s="47"/>
    </row>
    <row r="84" spans="1:231" ht="84" customHeight="1" x14ac:dyDescent="0.2">
      <c r="A84" s="213" t="s">
        <v>30</v>
      </c>
      <c r="B84" s="214"/>
      <c r="C84" s="214"/>
      <c r="D84" s="214"/>
      <c r="E84" s="214"/>
      <c r="F84" s="37"/>
      <c r="G84" s="54" t="s">
        <v>52</v>
      </c>
      <c r="H84" s="54" t="s">
        <v>87</v>
      </c>
      <c r="I84" s="31" t="s">
        <v>80</v>
      </c>
      <c r="J84" s="31" t="s">
        <v>80</v>
      </c>
      <c r="K84" s="46"/>
    </row>
    <row r="85" spans="1:231" ht="22.5" customHeight="1" x14ac:dyDescent="0.2">
      <c r="A85" s="24" t="s">
        <v>31</v>
      </c>
      <c r="B85" s="205" t="s">
        <v>61</v>
      </c>
      <c r="C85" s="205"/>
      <c r="D85" s="205"/>
      <c r="E85" s="205"/>
      <c r="F85" s="39"/>
      <c r="G85" s="32">
        <f t="shared" ref="G85:J85" si="26">SUM(G86:G96)</f>
        <v>1942.6999999999998</v>
      </c>
      <c r="H85" s="32">
        <f t="shared" si="26"/>
        <v>1079</v>
      </c>
      <c r="I85" s="32">
        <f t="shared" si="26"/>
        <v>847.8</v>
      </c>
      <c r="J85" s="32">
        <f t="shared" si="26"/>
        <v>717.80000000000007</v>
      </c>
      <c r="K85" s="46"/>
    </row>
    <row r="86" spans="1:231" ht="18.75" customHeight="1" x14ac:dyDescent="0.2">
      <c r="A86" s="38" t="s">
        <v>32</v>
      </c>
      <c r="B86" s="200" t="s">
        <v>62</v>
      </c>
      <c r="C86" s="201"/>
      <c r="D86" s="201"/>
      <c r="E86" s="201"/>
      <c r="F86" s="36"/>
      <c r="G86" s="56">
        <f>G78</f>
        <v>1406.1</v>
      </c>
      <c r="H86" s="43">
        <f t="shared" ref="H86:J86" si="27">H78</f>
        <v>384.20000000000005</v>
      </c>
      <c r="I86" s="56">
        <f t="shared" si="27"/>
        <v>745.3</v>
      </c>
      <c r="J86" s="56">
        <f t="shared" si="27"/>
        <v>601.70000000000005</v>
      </c>
      <c r="K86" s="46"/>
    </row>
    <row r="87" spans="1:231" ht="16.5" customHeight="1" x14ac:dyDescent="0.2">
      <c r="A87" s="23" t="s">
        <v>33</v>
      </c>
      <c r="B87" s="200" t="s">
        <v>63</v>
      </c>
      <c r="C87" s="201"/>
      <c r="D87" s="201"/>
      <c r="E87" s="201"/>
      <c r="F87" s="36"/>
      <c r="G87" s="55"/>
      <c r="H87" s="44"/>
      <c r="I87" s="55"/>
      <c r="J87" s="55"/>
      <c r="K87" s="46"/>
    </row>
    <row r="88" spans="1:231" ht="18.75" customHeight="1" x14ac:dyDescent="0.2">
      <c r="A88" s="23" t="s">
        <v>34</v>
      </c>
      <c r="B88" s="200" t="s">
        <v>64</v>
      </c>
      <c r="C88" s="201"/>
      <c r="D88" s="201"/>
      <c r="E88" s="201"/>
      <c r="F88" s="36"/>
      <c r="G88" s="63">
        <f>G79</f>
        <v>536.6</v>
      </c>
      <c r="H88" s="51">
        <f t="shared" ref="H88:J88" si="28">H79</f>
        <v>694.8</v>
      </c>
      <c r="I88" s="63">
        <f t="shared" si="28"/>
        <v>102.5</v>
      </c>
      <c r="J88" s="56">
        <f t="shared" si="28"/>
        <v>116.1</v>
      </c>
      <c r="K88" s="46"/>
    </row>
    <row r="89" spans="1:231" ht="21.75" customHeight="1" x14ac:dyDescent="0.2">
      <c r="A89" s="23" t="s">
        <v>35</v>
      </c>
      <c r="B89" s="200" t="s">
        <v>65</v>
      </c>
      <c r="C89" s="201"/>
      <c r="D89" s="201"/>
      <c r="E89" s="201"/>
      <c r="F89" s="36"/>
      <c r="G89" s="55"/>
      <c r="H89" s="44"/>
      <c r="I89" s="23"/>
      <c r="J89" s="23"/>
      <c r="K89" s="46"/>
    </row>
    <row r="90" spans="1:231" ht="24.75" customHeight="1" x14ac:dyDescent="0.2">
      <c r="A90" s="23" t="s">
        <v>36</v>
      </c>
      <c r="B90" s="206" t="s">
        <v>66</v>
      </c>
      <c r="C90" s="207"/>
      <c r="D90" s="207"/>
      <c r="E90" s="207"/>
      <c r="F90" s="208"/>
      <c r="G90" s="55"/>
      <c r="H90" s="44"/>
      <c r="I90" s="23"/>
      <c r="J90" s="23"/>
      <c r="K90" s="46"/>
    </row>
    <row r="91" spans="1:231" ht="19.5" customHeight="1" x14ac:dyDescent="0.2">
      <c r="A91" s="23" t="s">
        <v>37</v>
      </c>
      <c r="B91" s="200" t="s">
        <v>112</v>
      </c>
      <c r="C91" s="201"/>
      <c r="D91" s="201"/>
      <c r="E91" s="201"/>
      <c r="F91" s="209"/>
      <c r="G91" s="56"/>
      <c r="H91" s="43"/>
      <c r="I91" s="33"/>
      <c r="J91" s="33"/>
      <c r="K91" s="46"/>
    </row>
    <row r="92" spans="1:231" ht="26.25" customHeight="1" x14ac:dyDescent="0.2">
      <c r="A92" s="23" t="s">
        <v>38</v>
      </c>
      <c r="B92" s="206" t="s">
        <v>67</v>
      </c>
      <c r="C92" s="207"/>
      <c r="D92" s="207"/>
      <c r="E92" s="207"/>
      <c r="F92" s="36"/>
      <c r="G92" s="55"/>
      <c r="H92" s="44"/>
      <c r="I92" s="23"/>
      <c r="J92" s="23"/>
      <c r="K92" s="46"/>
    </row>
    <row r="93" spans="1:231" ht="18.75" customHeight="1" x14ac:dyDescent="0.2">
      <c r="A93" s="23" t="s">
        <v>39</v>
      </c>
      <c r="B93" s="200" t="s">
        <v>68</v>
      </c>
      <c r="C93" s="201"/>
      <c r="D93" s="201"/>
      <c r="E93" s="201"/>
      <c r="F93" s="36"/>
      <c r="G93" s="55"/>
      <c r="H93" s="44"/>
      <c r="I93" s="23"/>
      <c r="J93" s="23"/>
      <c r="K93" s="46"/>
    </row>
    <row r="94" spans="1:231" ht="20.25" customHeight="1" x14ac:dyDescent="0.2">
      <c r="A94" s="23" t="s">
        <v>40</v>
      </c>
      <c r="B94" s="200" t="s">
        <v>69</v>
      </c>
      <c r="C94" s="201"/>
      <c r="D94" s="201"/>
      <c r="E94" s="201"/>
      <c r="F94" s="36"/>
      <c r="G94" s="56"/>
      <c r="H94" s="43"/>
      <c r="I94" s="33"/>
      <c r="J94" s="33"/>
      <c r="K94" s="46"/>
    </row>
    <row r="95" spans="1:231" ht="25.5" customHeight="1" x14ac:dyDescent="0.2">
      <c r="A95" s="23" t="s">
        <v>51</v>
      </c>
      <c r="B95" s="200" t="s">
        <v>70</v>
      </c>
      <c r="C95" s="201"/>
      <c r="D95" s="201"/>
      <c r="E95" s="201"/>
      <c r="F95" s="36"/>
      <c r="G95" s="55"/>
      <c r="H95" s="44"/>
      <c r="I95" s="23"/>
      <c r="J95" s="23"/>
      <c r="K95" s="46"/>
    </row>
    <row r="96" spans="1:231" ht="21" customHeight="1" x14ac:dyDescent="0.2">
      <c r="A96" s="23" t="s">
        <v>71</v>
      </c>
      <c r="B96" s="200" t="s">
        <v>72</v>
      </c>
      <c r="C96" s="201"/>
      <c r="D96" s="201"/>
      <c r="E96" s="201"/>
      <c r="F96" s="36"/>
      <c r="G96" s="55"/>
      <c r="H96" s="44"/>
      <c r="I96" s="23"/>
      <c r="J96" s="23"/>
      <c r="K96" s="46"/>
    </row>
    <row r="97" spans="1:11" ht="20.25" customHeight="1" x14ac:dyDescent="0.2">
      <c r="A97" s="41" t="s">
        <v>41</v>
      </c>
      <c r="B97" s="204" t="s">
        <v>73</v>
      </c>
      <c r="C97" s="205"/>
      <c r="D97" s="205"/>
      <c r="E97" s="205"/>
      <c r="F97" s="42"/>
      <c r="G97" s="32">
        <f>SUM(G98:G99)</f>
        <v>0</v>
      </c>
      <c r="H97" s="32">
        <f t="shared" ref="H97:J97" si="29">SUM(H98:H99)</f>
        <v>0</v>
      </c>
      <c r="I97" s="32">
        <f t="shared" si="29"/>
        <v>0</v>
      </c>
      <c r="J97" s="32">
        <f t="shared" si="29"/>
        <v>0</v>
      </c>
      <c r="K97" s="46"/>
    </row>
    <row r="98" spans="1:11" ht="25.5" customHeight="1" x14ac:dyDescent="0.2">
      <c r="A98" s="23" t="s">
        <v>88</v>
      </c>
      <c r="B98" s="200" t="s">
        <v>113</v>
      </c>
      <c r="C98" s="201"/>
      <c r="D98" s="201"/>
      <c r="E98" s="201"/>
      <c r="F98" s="36"/>
      <c r="G98" s="55"/>
      <c r="H98" s="44"/>
      <c r="I98" s="23"/>
      <c r="J98" s="23"/>
      <c r="K98" s="46"/>
    </row>
    <row r="99" spans="1:11" ht="19.5" customHeight="1" x14ac:dyDescent="0.2">
      <c r="A99" s="53" t="s">
        <v>89</v>
      </c>
      <c r="B99" s="200" t="s">
        <v>90</v>
      </c>
      <c r="C99" s="201"/>
      <c r="D99" s="201"/>
      <c r="E99" s="201"/>
      <c r="F99" s="36"/>
      <c r="G99" s="55"/>
      <c r="H99" s="44"/>
      <c r="I99" s="23"/>
      <c r="J99" s="23"/>
      <c r="K99" s="46"/>
    </row>
    <row r="100" spans="1:11" ht="23.25" customHeight="1" x14ac:dyDescent="0.2">
      <c r="A100" s="202" t="s">
        <v>81</v>
      </c>
      <c r="B100" s="203"/>
      <c r="C100" s="203"/>
      <c r="D100" s="203"/>
      <c r="E100" s="203"/>
      <c r="F100" s="40"/>
      <c r="G100" s="34">
        <f t="shared" ref="G100:J100" si="30">SUM(G85+G97)</f>
        <v>1942.6999999999998</v>
      </c>
      <c r="H100" s="34">
        <f t="shared" si="30"/>
        <v>1079</v>
      </c>
      <c r="I100" s="34">
        <f t="shared" si="30"/>
        <v>847.8</v>
      </c>
      <c r="J100" s="34">
        <f t="shared" si="30"/>
        <v>717.80000000000007</v>
      </c>
      <c r="K100" s="46"/>
    </row>
    <row r="101" spans="1:11" ht="14.25" customHeight="1" x14ac:dyDescent="0.2"/>
    <row r="102" spans="1:11" x14ac:dyDescent="0.2">
      <c r="D102" s="11"/>
      <c r="E102" s="11"/>
      <c r="F102" s="11"/>
    </row>
  </sheetData>
  <mergeCells count="179">
    <mergeCell ref="O25:Q25"/>
    <mergeCell ref="O62:P62"/>
    <mergeCell ref="B99:E99"/>
    <mergeCell ref="A100:E100"/>
    <mergeCell ref="B93:E93"/>
    <mergeCell ref="B94:E94"/>
    <mergeCell ref="B95:E95"/>
    <mergeCell ref="B96:E96"/>
    <mergeCell ref="B97:E97"/>
    <mergeCell ref="B98:E98"/>
    <mergeCell ref="B87:E87"/>
    <mergeCell ref="B88:E88"/>
    <mergeCell ref="B89:E89"/>
    <mergeCell ref="B90:F90"/>
    <mergeCell ref="B91:F91"/>
    <mergeCell ref="B92:E92"/>
    <mergeCell ref="A76:F76"/>
    <mergeCell ref="K76:N76"/>
    <mergeCell ref="D82:J82"/>
    <mergeCell ref="A84:E84"/>
    <mergeCell ref="B85:E85"/>
    <mergeCell ref="B86:E86"/>
    <mergeCell ref="M71:M72"/>
    <mergeCell ref="N71:N72"/>
    <mergeCell ref="K73:N73"/>
    <mergeCell ref="C74:F74"/>
    <mergeCell ref="K74:N74"/>
    <mergeCell ref="B75:F75"/>
    <mergeCell ref="K75:N75"/>
    <mergeCell ref="M68:M69"/>
    <mergeCell ref="N68:N69"/>
    <mergeCell ref="K70:N70"/>
    <mergeCell ref="A71:A73"/>
    <mergeCell ref="B71:B73"/>
    <mergeCell ref="C71:C73"/>
    <mergeCell ref="D71:D73"/>
    <mergeCell ref="E71:E73"/>
    <mergeCell ref="K71:K72"/>
    <mergeCell ref="L71:L72"/>
    <mergeCell ref="A68:A70"/>
    <mergeCell ref="B68:B70"/>
    <mergeCell ref="C68:C70"/>
    <mergeCell ref="D68:D70"/>
    <mergeCell ref="E68:E70"/>
    <mergeCell ref="L68:L69"/>
    <mergeCell ref="C64:F64"/>
    <mergeCell ref="K64:N64"/>
    <mergeCell ref="B65:F65"/>
    <mergeCell ref="K65:N65"/>
    <mergeCell ref="B66:N66"/>
    <mergeCell ref="C67:N67"/>
    <mergeCell ref="K59:N59"/>
    <mergeCell ref="C60:F60"/>
    <mergeCell ref="K60:N60"/>
    <mergeCell ref="C61:N61"/>
    <mergeCell ref="A62:A63"/>
    <mergeCell ref="B62:B63"/>
    <mergeCell ref="C62:C63"/>
    <mergeCell ref="D62:D63"/>
    <mergeCell ref="E62:E63"/>
    <mergeCell ref="K63:N63"/>
    <mergeCell ref="C54:F54"/>
    <mergeCell ref="K54:N54"/>
    <mergeCell ref="B55:F55"/>
    <mergeCell ref="K55:N55"/>
    <mergeCell ref="C57:N57"/>
    <mergeCell ref="A58:A59"/>
    <mergeCell ref="B58:B59"/>
    <mergeCell ref="C58:C59"/>
    <mergeCell ref="D58:D59"/>
    <mergeCell ref="E58:E59"/>
    <mergeCell ref="A52:A53"/>
    <mergeCell ref="B52:B53"/>
    <mergeCell ref="C52:C53"/>
    <mergeCell ref="D52:D53"/>
    <mergeCell ref="E52:E53"/>
    <mergeCell ref="K53:N53"/>
    <mergeCell ref="A50:A51"/>
    <mergeCell ref="B50:B51"/>
    <mergeCell ref="C50:C51"/>
    <mergeCell ref="D50:D51"/>
    <mergeCell ref="E50:E51"/>
    <mergeCell ref="K51:N51"/>
    <mergeCell ref="B45:F45"/>
    <mergeCell ref="K45:N45"/>
    <mergeCell ref="B46:N46"/>
    <mergeCell ref="A48:A49"/>
    <mergeCell ref="B48:B49"/>
    <mergeCell ref="C48:C49"/>
    <mergeCell ref="D48:D49"/>
    <mergeCell ref="E48:E49"/>
    <mergeCell ref="K49:N49"/>
    <mergeCell ref="A43:A44"/>
    <mergeCell ref="B43:B44"/>
    <mergeCell ref="C43:C44"/>
    <mergeCell ref="D43:D44"/>
    <mergeCell ref="E43:E44"/>
    <mergeCell ref="K44:N44"/>
    <mergeCell ref="L39:L41"/>
    <mergeCell ref="M39:M41"/>
    <mergeCell ref="N39:N41"/>
    <mergeCell ref="F40:F41"/>
    <mergeCell ref="G40:G41"/>
    <mergeCell ref="H40:H41"/>
    <mergeCell ref="I40:I41"/>
    <mergeCell ref="J40:J41"/>
    <mergeCell ref="A39:A42"/>
    <mergeCell ref="B39:B42"/>
    <mergeCell ref="C39:C42"/>
    <mergeCell ref="D39:D42"/>
    <mergeCell ref="E39:E42"/>
    <mergeCell ref="K39:K41"/>
    <mergeCell ref="K42:N42"/>
    <mergeCell ref="C35:F35"/>
    <mergeCell ref="K35:N35"/>
    <mergeCell ref="B36:F36"/>
    <mergeCell ref="K36:N36"/>
    <mergeCell ref="B37:N37"/>
    <mergeCell ref="C38:N38"/>
    <mergeCell ref="A32:A34"/>
    <mergeCell ref="B32:B34"/>
    <mergeCell ref="C32:C34"/>
    <mergeCell ref="D32:D34"/>
    <mergeCell ref="E32:E34"/>
    <mergeCell ref="K34:N34"/>
    <mergeCell ref="L27:L28"/>
    <mergeCell ref="M27:M28"/>
    <mergeCell ref="N27:N28"/>
    <mergeCell ref="K29:N29"/>
    <mergeCell ref="A30:A31"/>
    <mergeCell ref="B30:B31"/>
    <mergeCell ref="C30:C31"/>
    <mergeCell ref="D30:D31"/>
    <mergeCell ref="E30:E31"/>
    <mergeCell ref="K31:N31"/>
    <mergeCell ref="A27:A29"/>
    <mergeCell ref="B27:B29"/>
    <mergeCell ref="C27:C29"/>
    <mergeCell ref="D27:D29"/>
    <mergeCell ref="E27:E29"/>
    <mergeCell ref="K27:K28"/>
    <mergeCell ref="H17:H19"/>
    <mergeCell ref="U19:X19"/>
    <mergeCell ref="U20:X20"/>
    <mergeCell ref="A21:N21"/>
    <mergeCell ref="U21:X21"/>
    <mergeCell ref="A22:N22"/>
    <mergeCell ref="B23:N23"/>
    <mergeCell ref="J17:J19"/>
    <mergeCell ref="K17:N17"/>
    <mergeCell ref="K18:K19"/>
    <mergeCell ref="L18:L19"/>
    <mergeCell ref="M18:M19"/>
    <mergeCell ref="N18:N19"/>
    <mergeCell ref="I17:I19"/>
    <mergeCell ref="K4:N4"/>
    <mergeCell ref="K2:N2"/>
    <mergeCell ref="K6:N7"/>
    <mergeCell ref="C24:N24"/>
    <mergeCell ref="A25:A26"/>
    <mergeCell ref="B25:B26"/>
    <mergeCell ref="C25:C26"/>
    <mergeCell ref="D25:D26"/>
    <mergeCell ref="E25:E26"/>
    <mergeCell ref="K26:N26"/>
    <mergeCell ref="K9:N9"/>
    <mergeCell ref="K10:N10"/>
    <mergeCell ref="K11:N11"/>
    <mergeCell ref="K12:N12"/>
    <mergeCell ref="A14:N14"/>
    <mergeCell ref="A15:N15"/>
    <mergeCell ref="K16:N16"/>
    <mergeCell ref="A17:A19"/>
    <mergeCell ref="B17:B19"/>
    <mergeCell ref="C17:C19"/>
    <mergeCell ref="D17:D19"/>
    <mergeCell ref="E17:E19"/>
    <mergeCell ref="F17:F19"/>
    <mergeCell ref="G17:G19"/>
  </mergeCells>
  <pageMargins left="0.70866141732283472" right="0.31496062992125984" top="0.74803149606299213" bottom="0.74803149606299213" header="0.31496062992125984" footer="0.31496062992125984"/>
  <pageSetup paperSize="9" firstPageNumber="26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zoomScaleNormal="100" zoomScaleSheetLayoutView="100" workbookViewId="0">
      <selection activeCell="F7" sqref="F7"/>
    </sheetView>
  </sheetViews>
  <sheetFormatPr defaultColWidth="11.5703125" defaultRowHeight="12.75" x14ac:dyDescent="0.2"/>
  <cols>
    <col min="1" max="1" width="28.28515625" customWidth="1"/>
    <col min="2" max="2" width="38.140625" customWidth="1"/>
    <col min="3" max="3" width="28.85546875" customWidth="1"/>
  </cols>
  <sheetData>
    <row r="2" spans="1:8" s="9" customFormat="1" ht="34.5" customHeight="1" x14ac:dyDescent="0.25">
      <c r="A2" s="216" t="s">
        <v>42</v>
      </c>
      <c r="B2" s="216"/>
      <c r="C2" s="216"/>
      <c r="D2" s="8"/>
    </row>
    <row r="3" spans="1:8" s="9" customFormat="1" ht="12" customHeight="1" x14ac:dyDescent="0.25">
      <c r="A3" s="14"/>
      <c r="B3" s="216"/>
      <c r="C3" s="216"/>
      <c r="D3" s="8"/>
    </row>
    <row r="4" spans="1:8" s="9" customFormat="1" ht="29.25" customHeight="1" x14ac:dyDescent="0.25">
      <c r="A4" s="16" t="s">
        <v>43</v>
      </c>
      <c r="B4" s="222" t="s">
        <v>44</v>
      </c>
      <c r="C4" s="222"/>
      <c r="H4" s="8"/>
    </row>
    <row r="5" spans="1:8" s="9" customFormat="1" ht="36.75" customHeight="1" x14ac:dyDescent="0.25">
      <c r="A5" s="15" t="s">
        <v>13</v>
      </c>
      <c r="B5" s="218" t="s">
        <v>57</v>
      </c>
      <c r="C5" s="219"/>
    </row>
    <row r="6" spans="1:8" s="9" customFormat="1" ht="36.75" customHeight="1" x14ac:dyDescent="0.25">
      <c r="A6" s="15" t="s">
        <v>121</v>
      </c>
      <c r="B6" s="220" t="s">
        <v>122</v>
      </c>
      <c r="C6" s="221"/>
    </row>
    <row r="7" spans="1:8" s="9" customFormat="1" ht="28.5" customHeight="1" x14ac:dyDescent="0.25">
      <c r="A7" s="13" t="s">
        <v>58</v>
      </c>
      <c r="B7" s="220" t="s">
        <v>59</v>
      </c>
      <c r="C7" s="221"/>
    </row>
    <row r="8" spans="1:8" s="9" customFormat="1" ht="15.75" customHeight="1" x14ac:dyDescent="0.25"/>
    <row r="9" spans="1:8" s="9" customFormat="1" ht="15.75" customHeight="1" x14ac:dyDescent="0.25">
      <c r="A9" s="217" t="s">
        <v>56</v>
      </c>
      <c r="B9" s="217"/>
      <c r="C9" s="217"/>
    </row>
    <row r="11" spans="1:8" x14ac:dyDescent="0.2">
      <c r="A11" s="11"/>
      <c r="B11" s="10"/>
      <c r="C11" s="11"/>
    </row>
  </sheetData>
  <sheetProtection selectLockedCells="1" selectUnlockedCells="1"/>
  <mergeCells count="7">
    <mergeCell ref="A2:C2"/>
    <mergeCell ref="A9:C9"/>
    <mergeCell ref="B5:C5"/>
    <mergeCell ref="B7:C7"/>
    <mergeCell ref="B3:C3"/>
    <mergeCell ref="B4:C4"/>
    <mergeCell ref="B6:C6"/>
  </mergeCells>
  <pageMargins left="1.1811023622047245" right="0.39370078740157483" top="0.59055118110236227" bottom="0.59055118110236227" header="0.31496062992125984" footer="0.31496062992125984"/>
  <pageSetup paperSize="9" firstPageNumber="31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35999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1_c_1c_1_forma</vt:lpstr>
      <vt:lpstr>Lapas1</vt:lpstr>
      <vt:lpstr>vykdytojų_kodai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revision>74</cp:revision>
  <cp:lastPrinted>2018-06-25T11:43:38Z</cp:lastPrinted>
  <dcterms:created xsi:type="dcterms:W3CDTF">2013-01-18T06:31:20Z</dcterms:created>
  <dcterms:modified xsi:type="dcterms:W3CDTF">2019-02-12T11:13:31Z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F55A9719-E2B7-4EF2-B153-9A82113482CA</vt:lpwstr>
  </property>
</Properties>
</file>