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maciene\Desktop\SVP_i_WWW\2018_2020_SVP_violetai_www\"/>
    </mc:Choice>
  </mc:AlternateContent>
  <bookViews>
    <workbookView xWindow="0" yWindow="0" windowWidth="28800" windowHeight="11835"/>
  </bookViews>
  <sheets>
    <sheet name="1_c_1_c_1" sheetId="1" r:id="rId1"/>
    <sheet name="vykdytoju_kodai" sheetId="2" r:id="rId2"/>
  </sheets>
  <definedNames>
    <definedName name="__xlnm.Print_Titles_1">NA()</definedName>
  </definedNames>
  <calcPr calcId="152511"/>
</workbook>
</file>

<file path=xl/calcChain.xml><?xml version="1.0" encoding="utf-8"?>
<calcChain xmlns="http://schemas.openxmlformats.org/spreadsheetml/2006/main">
  <c r="G182" i="1" l="1"/>
  <c r="G153" i="1" l="1"/>
  <c r="H96" i="1" l="1"/>
  <c r="I96" i="1"/>
  <c r="J96" i="1"/>
  <c r="G96" i="1"/>
  <c r="G164" i="1"/>
  <c r="H157" i="1"/>
  <c r="I157" i="1"/>
  <c r="J157" i="1"/>
  <c r="G157" i="1"/>
  <c r="H158" i="1" l="1"/>
  <c r="H173" i="1" s="1"/>
  <c r="I158" i="1"/>
  <c r="J158" i="1"/>
  <c r="G158" i="1"/>
  <c r="H160" i="1" l="1"/>
  <c r="G160" i="1"/>
  <c r="H165" i="1"/>
  <c r="I165" i="1"/>
  <c r="J165" i="1"/>
  <c r="G165" i="1"/>
  <c r="G162" i="1" l="1"/>
  <c r="H164" i="1"/>
  <c r="I164" i="1"/>
  <c r="J164" i="1"/>
  <c r="H163" i="1"/>
  <c r="I163" i="1"/>
  <c r="J163" i="1"/>
  <c r="H162" i="1"/>
  <c r="I162" i="1"/>
  <c r="J162" i="1"/>
  <c r="H159" i="1"/>
  <c r="I159" i="1"/>
  <c r="J159" i="1"/>
  <c r="G163" i="1"/>
  <c r="G159" i="1"/>
  <c r="G146" i="1"/>
  <c r="H146" i="1"/>
  <c r="I146" i="1"/>
  <c r="J146" i="1"/>
  <c r="H29" i="1" l="1"/>
  <c r="H32" i="1" l="1"/>
  <c r="I32" i="1"/>
  <c r="J32" i="1"/>
  <c r="G32" i="1"/>
  <c r="G173" i="1" l="1"/>
  <c r="H107" i="1"/>
  <c r="I107" i="1"/>
  <c r="J107" i="1"/>
  <c r="G107" i="1"/>
  <c r="H52" i="1"/>
  <c r="I52" i="1"/>
  <c r="J52" i="1"/>
  <c r="G52" i="1"/>
  <c r="J28" i="1" l="1"/>
  <c r="J160" i="1" s="1"/>
  <c r="I28" i="1"/>
  <c r="I160" i="1" s="1"/>
  <c r="J29" i="1" l="1"/>
  <c r="I29" i="1"/>
  <c r="H143" i="1"/>
  <c r="G143" i="1"/>
  <c r="J140" i="1"/>
  <c r="I140" i="1"/>
  <c r="H140" i="1"/>
  <c r="G140" i="1"/>
  <c r="J135" i="1"/>
  <c r="I135" i="1"/>
  <c r="H135" i="1"/>
  <c r="G135" i="1"/>
  <c r="J132" i="1"/>
  <c r="I132" i="1"/>
  <c r="H132" i="1"/>
  <c r="G132" i="1"/>
  <c r="J129" i="1"/>
  <c r="I129" i="1"/>
  <c r="H129" i="1"/>
  <c r="G129" i="1"/>
  <c r="J125" i="1"/>
  <c r="I125" i="1"/>
  <c r="H125" i="1"/>
  <c r="G125" i="1"/>
  <c r="J121" i="1"/>
  <c r="I121" i="1"/>
  <c r="H121" i="1"/>
  <c r="G121" i="1"/>
  <c r="J90" i="1"/>
  <c r="I90" i="1"/>
  <c r="H90" i="1"/>
  <c r="G90" i="1"/>
  <c r="J86" i="1"/>
  <c r="I86" i="1"/>
  <c r="H86" i="1"/>
  <c r="G86" i="1"/>
  <c r="J82" i="1"/>
  <c r="I82" i="1"/>
  <c r="H82" i="1"/>
  <c r="G82" i="1"/>
  <c r="J78" i="1"/>
  <c r="I78" i="1"/>
  <c r="H78" i="1"/>
  <c r="G78" i="1"/>
  <c r="J74" i="1"/>
  <c r="I74" i="1"/>
  <c r="H74" i="1"/>
  <c r="G74" i="1"/>
  <c r="J70" i="1"/>
  <c r="I70" i="1"/>
  <c r="H70" i="1"/>
  <c r="G70" i="1"/>
  <c r="J62" i="1"/>
  <c r="I62" i="1"/>
  <c r="H62" i="1"/>
  <c r="G62" i="1"/>
  <c r="I186" i="1" l="1"/>
  <c r="I183" i="1" l="1"/>
  <c r="J186" i="1" l="1"/>
  <c r="J183" i="1" s="1"/>
  <c r="J180" i="1"/>
  <c r="J177" i="1"/>
  <c r="J179" i="1"/>
  <c r="J172" i="1"/>
  <c r="J153" i="1"/>
  <c r="J154" i="1" s="1"/>
  <c r="J119" i="1"/>
  <c r="J117" i="1"/>
  <c r="J115" i="1"/>
  <c r="J111" i="1"/>
  <c r="J65" i="1"/>
  <c r="J97" i="1" s="1"/>
  <c r="J55" i="1"/>
  <c r="J46" i="1"/>
  <c r="J41" i="1"/>
  <c r="J37" i="1"/>
  <c r="J33" i="1"/>
  <c r="G186" i="1"/>
  <c r="G183" i="1" s="1"/>
  <c r="G180" i="1"/>
  <c r="G177" i="1"/>
  <c r="G174" i="1"/>
  <c r="G179" i="1"/>
  <c r="G181" i="1"/>
  <c r="G172" i="1"/>
  <c r="G154" i="1"/>
  <c r="G119" i="1"/>
  <c r="G117" i="1"/>
  <c r="G115" i="1"/>
  <c r="G111" i="1"/>
  <c r="G65" i="1"/>
  <c r="G97" i="1" s="1"/>
  <c r="G55" i="1"/>
  <c r="G56" i="1" s="1"/>
  <c r="G46" i="1"/>
  <c r="G41" i="1"/>
  <c r="G37" i="1"/>
  <c r="G29" i="1"/>
  <c r="G147" i="1" l="1"/>
  <c r="G155" i="1" s="1"/>
  <c r="J147" i="1"/>
  <c r="J155" i="1" s="1"/>
  <c r="J181" i="1"/>
  <c r="J171" i="1" s="1"/>
  <c r="J187" i="1" s="1"/>
  <c r="J166" i="1"/>
  <c r="G47" i="1"/>
  <c r="G33" i="1"/>
  <c r="J47" i="1"/>
  <c r="J56" i="1"/>
  <c r="G171" i="1"/>
  <c r="G187" i="1" s="1"/>
  <c r="G166" i="1"/>
  <c r="I172" i="1"/>
  <c r="G98" i="1" l="1"/>
  <c r="G156" i="1" s="1"/>
  <c r="J98" i="1"/>
  <c r="J156" i="1" s="1"/>
  <c r="H46" i="1" l="1"/>
  <c r="I46" i="1"/>
  <c r="H174" i="1" l="1"/>
  <c r="H55" i="1" l="1"/>
  <c r="H56" i="1" s="1"/>
  <c r="H41" i="1"/>
  <c r="H37" i="1"/>
  <c r="H180" i="1"/>
  <c r="I180" i="1"/>
  <c r="H177" i="1"/>
  <c r="I177" i="1"/>
  <c r="H179" i="1"/>
  <c r="I179" i="1"/>
  <c r="H181" i="1"/>
  <c r="H153" i="1"/>
  <c r="H154" i="1" s="1"/>
  <c r="I153" i="1"/>
  <c r="I154" i="1" s="1"/>
  <c r="H119" i="1"/>
  <c r="I119" i="1"/>
  <c r="H117" i="1"/>
  <c r="I117" i="1"/>
  <c r="H111" i="1"/>
  <c r="I111" i="1"/>
  <c r="H65" i="1"/>
  <c r="H97" i="1" s="1"/>
  <c r="I65" i="1"/>
  <c r="I97" i="1" s="1"/>
  <c r="I55" i="1"/>
  <c r="I56" i="1" s="1"/>
  <c r="I41" i="1"/>
  <c r="I37" i="1"/>
  <c r="H33" i="1"/>
  <c r="I33" i="1"/>
  <c r="H186" i="1"/>
  <c r="H183" i="1" s="1"/>
  <c r="H115" i="1"/>
  <c r="I115" i="1"/>
  <c r="O156" i="1"/>
  <c r="I147" i="1" l="1"/>
  <c r="I155" i="1" s="1"/>
  <c r="H147" i="1"/>
  <c r="H155" i="1" s="1"/>
  <c r="H166" i="1"/>
  <c r="I181" i="1"/>
  <c r="I171" i="1" s="1"/>
  <c r="I187" i="1" s="1"/>
  <c r="I166" i="1"/>
  <c r="I47" i="1"/>
  <c r="H47" i="1"/>
  <c r="H172" i="1"/>
  <c r="H171" i="1" s="1"/>
  <c r="H187" i="1" s="1"/>
  <c r="H98" i="1" l="1"/>
  <c r="H156" i="1" s="1"/>
  <c r="I98" i="1"/>
  <c r="I156" i="1" s="1"/>
</calcChain>
</file>

<file path=xl/sharedStrings.xml><?xml version="1.0" encoding="utf-8"?>
<sst xmlns="http://schemas.openxmlformats.org/spreadsheetml/2006/main" count="470" uniqueCount="225">
  <si>
    <t>TIKSLŲ, UŽDAVINIŲ, PRIEMONIŲ, PRIEMONIŲ IŠLAIDŲ IR PRODUKTO KRITERIJŲ SUVESTINĖ</t>
  </si>
  <si>
    <t>tūkst.  Eur</t>
  </si>
  <si>
    <t>Programos tikslo kodas</t>
  </si>
  <si>
    <t>Uždavinio kodas</t>
  </si>
  <si>
    <t>Priemonės kodas</t>
  </si>
  <si>
    <t>Priemonės pavadinimas</t>
  </si>
  <si>
    <t>Priemonės vykdytojo kodas</t>
  </si>
  <si>
    <t>Finansavimo šaltinis</t>
  </si>
  <si>
    <t>Produkto kriterijus</t>
  </si>
  <si>
    <t>Iš viso</t>
  </si>
  <si>
    <t>Pavadinimas, mato vnt.</t>
  </si>
  <si>
    <t>Planas</t>
  </si>
  <si>
    <t>04  MIESTO INFRASTRUKTŪROS OBJEKTŲ PRIEŽIŪROS, MODERNIZAVIMO IR PLĖTROS PROGRAMA</t>
  </si>
  <si>
    <t>01</t>
  </si>
  <si>
    <t xml:space="preserve">Vykdyti miesto infrastruktūros objektų priežiūrą, einamąjį remontą </t>
  </si>
  <si>
    <t>SB</t>
  </si>
  <si>
    <t>KPP</t>
  </si>
  <si>
    <t>05</t>
  </si>
  <si>
    <t>Iš viso uždaviniui</t>
  </si>
  <si>
    <t>02</t>
  </si>
  <si>
    <t>Šiaulių miesto kapinių infrastruktūros plėtra</t>
  </si>
  <si>
    <t>KT</t>
  </si>
  <si>
    <t>03</t>
  </si>
  <si>
    <t>04</t>
  </si>
  <si>
    <t xml:space="preserve"> Renovuoti, modernizuoti ir plėsti gatvių apšvietimo ir šviesoforų infrastruktūrą</t>
  </si>
  <si>
    <t>12</t>
  </si>
  <si>
    <t>VB</t>
  </si>
  <si>
    <t>ES</t>
  </si>
  <si>
    <t>Meninių dekoratyvinių akcentų įrengimas</t>
  </si>
  <si>
    <t>Iš viso tikslui:</t>
  </si>
  <si>
    <t>06</t>
  </si>
  <si>
    <t>Aukštabalio g. įrengimas nuo Baltų g. iki Serbentų g., km; žiedinė sankryža ; Tauro g. tęsinio įrengimas.</t>
  </si>
  <si>
    <t>07</t>
  </si>
  <si>
    <t>08</t>
  </si>
  <si>
    <t>Projektavimo paslaugos</t>
  </si>
  <si>
    <t>09</t>
  </si>
  <si>
    <t xml:space="preserve">SB </t>
  </si>
  <si>
    <t xml:space="preserve">Padidintas įstatinis kapitalas </t>
  </si>
  <si>
    <t>Įsigytų autobusų sk.</t>
  </si>
  <si>
    <t>Įrengti gatves individualių namų kvartaluose</t>
  </si>
  <si>
    <t>Iš viso uždaviniui:</t>
  </si>
  <si>
    <t>Iš viso tikslui</t>
  </si>
  <si>
    <t xml:space="preserve">Iš viso  programai </t>
  </si>
  <si>
    <t>VISO</t>
  </si>
  <si>
    <t>Finansavimo šaltiniai</t>
  </si>
  <si>
    <t>1.</t>
  </si>
  <si>
    <t>1.1.</t>
  </si>
  <si>
    <t>Savivaldybės biudžeto lėšos (SB)</t>
  </si>
  <si>
    <t>1.2.</t>
  </si>
  <si>
    <t>1.3.</t>
  </si>
  <si>
    <t>1.4.</t>
  </si>
  <si>
    <t>1.5.</t>
  </si>
  <si>
    <t>1.6.</t>
  </si>
  <si>
    <t>1.7.</t>
  </si>
  <si>
    <t>1.8.</t>
  </si>
  <si>
    <t>2.</t>
  </si>
  <si>
    <t>Kitos lėšos (KT)</t>
  </si>
  <si>
    <t>Parengti techniniai projektai vnt.</t>
  </si>
  <si>
    <t>10</t>
  </si>
  <si>
    <t>11</t>
  </si>
  <si>
    <t>Įgyvendintų darnaus judumo priemonių sk.</t>
  </si>
  <si>
    <t>13</t>
  </si>
  <si>
    <t>Sukurtos arba atnaujintos atviros erdvės mieste (kv. m)</t>
  </si>
  <si>
    <t>Sukurtos arba atnaujintos atviros erdvės mieste kv. m</t>
  </si>
  <si>
    <t>Įdiegtų saugų eismą gerinančių ir aplinkosaugos priemonių sk.</t>
  </si>
  <si>
    <t>Akcento ,,Amžinasis keliautojas“ įrengimas</t>
  </si>
  <si>
    <t>Akcento ,,Bėgantis laikas“  įrengimas</t>
  </si>
  <si>
    <t>SP</t>
  </si>
  <si>
    <t>Sukurtos arba atnaujintos atviros erdvės miestų vietovėse (kv. m)</t>
  </si>
  <si>
    <t>Atnaujinti UAB "Busturas" autobusų parką</t>
  </si>
  <si>
    <t xml:space="preserve">2016 m. biudžete </t>
  </si>
  <si>
    <t>kartu su Prisikėlimo a. projektu  - ar nereikėtų planuojamą projektui sumą kelti į priemonę, kuri jau yra ,04.01.04.01. ,, Prisikėlimo a. ... "</t>
  </si>
  <si>
    <t>290-50</t>
  </si>
  <si>
    <t>150 17,3 skoloms už 12 mėn dengti</t>
  </si>
  <si>
    <t xml:space="preserve">02 </t>
  </si>
  <si>
    <t>14</t>
  </si>
  <si>
    <t>15</t>
  </si>
  <si>
    <t xml:space="preserve"> Įgyvendinti projektą "Viešųjų erdvių ir gyvenamosios aplinkos gerinimas teritorijoje, besiribojančioje su Draugystės prospektu, Vytauto gatve, P.Višinskio gatve ir Dubijos gatve"</t>
  </si>
  <si>
    <t xml:space="preserve">  Įgyvendinti projektą "Aušros alėjos (nuo Žemaitės g. iki Varpo g.) viešųjų pastatų ir viešųjų erdvių prieigų rekonstrukcija"</t>
  </si>
  <si>
    <t xml:space="preserve">06  07  </t>
  </si>
  <si>
    <t xml:space="preserve">Savivaldybės biudžeto lėšos </t>
  </si>
  <si>
    <t>Paskolų lėšos PS</t>
  </si>
  <si>
    <t>Programų lėšų likutis SB (LIK)</t>
  </si>
  <si>
    <t>Mokinio krepšelio lėšos VB (MK)</t>
  </si>
  <si>
    <t>Lėšos valstybės deleguotoms funkcijoms atlikti VB (VF)</t>
  </si>
  <si>
    <t>Kitos valstybės biudžeto lėšos VB (KT)</t>
  </si>
  <si>
    <t>Kelių priežiūros programos lėšos VB (KPP)</t>
  </si>
  <si>
    <t>1.9.</t>
  </si>
  <si>
    <t>Europos Sąjungos lėšos ES</t>
  </si>
  <si>
    <t>1.10.</t>
  </si>
  <si>
    <t>Įstaigų pajamų lėšos SP</t>
  </si>
  <si>
    <t>1.11.</t>
  </si>
  <si>
    <t>Įstaigų praėjusių metų lėšų likučiai SP (LIK)</t>
  </si>
  <si>
    <t>Sutvarkyti viešąsias erdves</t>
  </si>
  <si>
    <t>2019 metų išlaidų projektas</t>
  </si>
  <si>
    <t>2018 metai</t>
  </si>
  <si>
    <t>2019 metai</t>
  </si>
  <si>
    <t>07  21  22</t>
  </si>
  <si>
    <t>03  144127993</t>
  </si>
  <si>
    <t>Valstybės investicijų projektų lėšos VB (VIP)</t>
  </si>
  <si>
    <t>Savivaldybės strateginis tikslas. Sukurti ir išlaikyti patogią, draugišką aplinkai, visiems prieinamą ir saugią susisiekimo sistemą.</t>
  </si>
  <si>
    <t>Užtikrinti subalansuotą miesto susisiekimo sistemos vystymą.</t>
  </si>
  <si>
    <t>20</t>
  </si>
  <si>
    <t xml:space="preserve">Sukurti vieningą ir saugų susisiekimo tinklą </t>
  </si>
  <si>
    <t>05 06 20</t>
  </si>
  <si>
    <t>Parengtas darbo projektas</t>
  </si>
  <si>
    <t xml:space="preserve">Atlika rangos darbų, proc. </t>
  </si>
  <si>
    <t>90420</t>
  </si>
  <si>
    <t xml:space="preserve">05 06 07 </t>
  </si>
  <si>
    <t>16</t>
  </si>
  <si>
    <r>
      <t xml:space="preserve"> </t>
    </r>
    <r>
      <rPr>
        <b/>
        <sz val="12"/>
        <rFont val="Times New Roman"/>
        <family val="1"/>
        <charset val="186"/>
      </rPr>
      <t>Modernizuoti miesto gyvenamųjų rajonų infrastruktūrą, užtikrinti  komunalinių paslaugų teikimo infrastruktūros objektų  priežiūrą, remontą  bei šių paslaugų teikimo kokybę</t>
    </r>
  </si>
  <si>
    <t>Savivaldybės strateginis tikslas 03. Kurti kokybišką gyvenamąją aplinką</t>
  </si>
  <si>
    <t xml:space="preserve">07 20 </t>
  </si>
  <si>
    <t>Atliktas kasdienių kelionių įpročių monitoringas ir  pokyčių modeliavimas bei parengtas veiksmų planas</t>
  </si>
  <si>
    <t xml:space="preserve">FINANSAVIMO ŠALTINIŲ SUVESTINĖ </t>
  </si>
  <si>
    <t>tūkst. Eur</t>
  </si>
  <si>
    <t xml:space="preserve">05 07 20 </t>
  </si>
  <si>
    <t>SP Lik</t>
  </si>
  <si>
    <t>VB (KPP)</t>
  </si>
  <si>
    <t>Iš viso 04 programai  (1 eilutė + 2 eilutė)</t>
  </si>
  <si>
    <t>10 /  50</t>
  </si>
  <si>
    <t>10 /   50</t>
  </si>
  <si>
    <t>SB lik.</t>
  </si>
  <si>
    <t>SB(LIK)</t>
  </si>
  <si>
    <t>VB(KPP)</t>
  </si>
  <si>
    <t xml:space="preserve"> 20  144127993 </t>
  </si>
  <si>
    <t>2020 metų išlaidų projektas</t>
  </si>
  <si>
    <t>2020 metai</t>
  </si>
  <si>
    <t>2.1.</t>
  </si>
  <si>
    <t>Valstybės biudžeto lėšos KT(VB)</t>
  </si>
  <si>
    <t>2.2</t>
  </si>
  <si>
    <t>Europos Sąjungos lėšos KT (ES)</t>
  </si>
  <si>
    <t>2.3</t>
  </si>
  <si>
    <t>Kitos lėšos KT</t>
  </si>
  <si>
    <t>Daugiabučių kiemų dangos remontas</t>
  </si>
  <si>
    <t>6  / 19   1</t>
  </si>
  <si>
    <t>2017 metų patvirtinti asignavimai</t>
  </si>
  <si>
    <t>2018 metų asignavimų planas</t>
  </si>
  <si>
    <t>2019 metų lėšų projektas</t>
  </si>
  <si>
    <t>2020 metų lėšų projektas</t>
  </si>
  <si>
    <t>Tvarkyti aplinką ir vykdyti infrastruktūros objektų priežiūrą ir remontą</t>
  </si>
  <si>
    <t>Miesto komunalinio ūkio priežiūra: žvyruotų gatvių greideriavimas; kelių dangos ženklinimas; eismo reguliavimo, saugių eismo priemonių diegimas, kryptinio apšvietimo įrengimas proc.</t>
  </si>
  <si>
    <t>Vykdyti kapinių teritorijoje esančios infrastruktūros tvarkymą</t>
  </si>
  <si>
    <t>Tvarkomi takai, privažiavimai km.</t>
  </si>
  <si>
    <t>Vykdyti Daušiškių kapinių statybos ir infrastruktūros įrengimo darbus</t>
  </si>
  <si>
    <t>Vykdyti išorinio apšvietimo tinklų įrengimo ar rekonstrukcijos projektavimo, infrastruktūros objektų apšvietimo įrengimo darbus</t>
  </si>
  <si>
    <t>Įgyvendinti šviesoforų infrastruktūros renovavimą,  koordinuoto valdymo įdiegimą</t>
  </si>
  <si>
    <r>
      <t xml:space="preserve">Įgyvendinti projektą </t>
    </r>
    <r>
      <rPr>
        <sz val="12"/>
        <rFont val="Calibri"/>
        <family val="2"/>
        <charset val="186"/>
      </rPr>
      <t>„</t>
    </r>
    <r>
      <rPr>
        <sz val="12"/>
        <rFont val="Times New Roman"/>
        <family val="1"/>
        <charset val="186"/>
      </rPr>
      <t>Prisikėlimo aikštės, jos jungčių ir prieigų rekonstrukcija</t>
    </r>
    <r>
      <rPr>
        <sz val="12"/>
        <rFont val="Calibri"/>
        <family val="2"/>
        <charset val="186"/>
      </rPr>
      <t>“</t>
    </r>
  </si>
  <si>
    <r>
      <t xml:space="preserve">Įgyvendinti projektą </t>
    </r>
    <r>
      <rPr>
        <sz val="12"/>
        <rFont val="Calibri"/>
        <family val="2"/>
        <charset val="186"/>
      </rPr>
      <t>„</t>
    </r>
    <r>
      <rPr>
        <sz val="12"/>
        <rFont val="Times New Roman"/>
        <family val="1"/>
        <charset val="186"/>
      </rPr>
      <t>Vilniaus gatvės pėsčiųjų bulvaro ir amfiteatro rekonstrukcija</t>
    </r>
    <r>
      <rPr>
        <sz val="12"/>
        <rFont val="Calibri"/>
        <family val="2"/>
        <charset val="186"/>
      </rPr>
      <t>“</t>
    </r>
  </si>
  <si>
    <r>
      <t>Įgyvendinti projektą „Talkšos ežero pakrantės plėtra</t>
    </r>
    <r>
      <rPr>
        <sz val="12"/>
        <rFont val="Calibri"/>
        <family val="2"/>
        <charset val="186"/>
      </rPr>
      <t>“</t>
    </r>
  </si>
  <si>
    <t>Įgyvendinti projektą „P. Višinskio gatvės viešųjų erdvių pritaikymas jaunimo poreikiams“</t>
  </si>
  <si>
    <t>Įgyvendinti projektą „Šiaulių miesto centrinio ir Didždvario parkų bei jų prieigų sutvarkymas“</t>
  </si>
  <si>
    <t>Įgyvendinti projektą „Saulės laikrodžio aikštės kapitalinis remontas“</t>
  </si>
  <si>
    <t>Vykdyti naujų magistralinių gatvių suprojektavimo ir nutiesimo, susisiekimo komunikacijų įrengimo, rekonstravimo ir remonto darbus</t>
  </si>
  <si>
    <t>Įgyvendinti pietinio aplinkkelio, III etapo įrengimo darbus</t>
  </si>
  <si>
    <t>Įrengti kelio Šiauliai-Panevėžys jungtį su Šiaulių industrinio parko teritorija</t>
  </si>
  <si>
    <r>
      <t xml:space="preserve">Įgyvendinti projektą </t>
    </r>
    <r>
      <rPr>
        <sz val="12"/>
        <rFont val="Calibri"/>
        <family val="2"/>
        <charset val="186"/>
      </rPr>
      <t>„</t>
    </r>
    <r>
      <rPr>
        <sz val="12"/>
        <rFont val="Times New Roman"/>
        <family val="1"/>
        <charset val="186"/>
      </rPr>
      <t>Šiaulių miesto viešojo transporto priemonių parko atnaujinimas</t>
    </r>
    <r>
      <rPr>
        <sz val="12"/>
        <rFont val="Calibri"/>
        <family val="2"/>
        <charset val="186"/>
      </rPr>
      <t>“</t>
    </r>
  </si>
  <si>
    <t>Įgyvendinti projektą „Eismo saugumo priemonių įdiegimas Šiaulių mieste“</t>
  </si>
  <si>
    <t>Įgyvendinti projektą „Šiaulių miesto darnaus judumo plano parengimas“</t>
  </si>
  <si>
    <t>Įgyvendinti projektą „Darnus judumas ir kasdienių kelionių modeliavimas Baltijos jūros miestuose“</t>
  </si>
  <si>
    <t>Įgyvendinti projektą „Darnaus judumo priemonių diegimas Šiaulių mieste“</t>
  </si>
  <si>
    <t xml:space="preserve">Įgyvendinti projektą „Pakruojo gatvės rekonstrukcija“ </t>
  </si>
  <si>
    <r>
      <t xml:space="preserve"> Įgyvendinti projektą </t>
    </r>
    <r>
      <rPr>
        <sz val="12"/>
        <rFont val="Calibri"/>
        <family val="2"/>
        <charset val="186"/>
      </rPr>
      <t>„</t>
    </r>
    <r>
      <rPr>
        <sz val="12"/>
        <rFont val="Times New Roman"/>
        <family val="1"/>
        <charset val="186"/>
      </rPr>
      <t>Tilžės g. dviračių tako rekonstrukcija</t>
    </r>
    <r>
      <rPr>
        <sz val="12"/>
        <rFont val="Calibri"/>
        <family val="2"/>
        <charset val="186"/>
      </rPr>
      <t>“</t>
    </r>
  </si>
  <si>
    <t xml:space="preserve"> Suprojektuoti, nutiesti, išasfaltuoti  ar rekonstruoti žvyruotas gatves individualių namų kvartaluose </t>
  </si>
  <si>
    <t xml:space="preserve">Sutvarkyta, suremontuota kiemų įvažiavimų danga proc. </t>
  </si>
  <si>
    <r>
      <t xml:space="preserve">Atlikti suplanuoti gatvių apšvietimo </t>
    </r>
    <r>
      <rPr>
        <sz val="11"/>
        <rFont val="Times New Roman"/>
        <family val="1"/>
        <charset val="128"/>
      </rPr>
      <t xml:space="preserve">oro linijų  pakeitimo į oro kabelines darbai vnt. / avarinių gelžbetoninių atramų  keitimo, apšvietimo įrengimo darbai vnt. </t>
    </r>
  </si>
  <si>
    <t xml:space="preserve">Atlika rangos darbų proc. </t>
  </si>
  <si>
    <t>Sukurtos arba atnaujintos atviros erdvės mieste kv. m.</t>
  </si>
  <si>
    <t xml:space="preserve">Atlikti suplanuoti miesto gatvių esminio pagerinimo darbai, minkšto asfalto dangos įrengimo darbai, šaligatvių ir takų kapitalinio remonto darbai (įskaitant ir techninių projektų parengimą) proc. </t>
  </si>
  <si>
    <t>Spec. plano parengimas;  dėl žemės paėmimo visuomenės poreikiams projekto rengimas.</t>
  </si>
  <si>
    <t>P.Motiekaičio g. tęsinio projekto parengimas rengimas.</t>
  </si>
  <si>
    <t>Kelio įrengimas.</t>
  </si>
  <si>
    <t>Parengtas darnaus judumo mieste planas vnt.</t>
  </si>
  <si>
    <t>Bendras rekonstruotos  Pakruojo g. nuo Tilžės g. iki J. Basanavičiaus g. ilgis km.</t>
  </si>
  <si>
    <t>Rekonstruotų dviračių takų ilgis km.</t>
  </si>
  <si>
    <t xml:space="preserve">Įgyvendinti kolumbariumo statybos II etapo darbai </t>
  </si>
  <si>
    <t>Užtikrinta Kolumbariumo priežiūra (kolumbariumo ir takų valymas)proc.</t>
  </si>
  <si>
    <t>PS(SB)</t>
  </si>
  <si>
    <t xml:space="preserve">MIESTO INFRASTRUKTŪROS OBJEKTŲ PRIEŽIŪROS, MODERNIZAVIMO IR PLĖTROS PROGRAMOS (Nr. 04) 2018–2020 METŲ VEIKLOS PLANO </t>
  </si>
  <si>
    <t>Strateginio veiklos plano vykdytojų kodų klasifikatorius*</t>
  </si>
  <si>
    <t>Programos vykdytojo kodas</t>
  </si>
  <si>
    <t>Pavadinimas</t>
  </si>
  <si>
    <t>Strateginės plėtros ir ekonomikos departamento Ekonomikos ir investicijų skyrius</t>
  </si>
  <si>
    <t>Urbanistinės plėtros ir ūkio departamento Statybos ir renovacijos skyrius</t>
  </si>
  <si>
    <t>Urbanistinės plėtros ir ūkio departamento Miesto ūkio ir aplinkos skyrius</t>
  </si>
  <si>
    <t>Projektų valdymo skyrius</t>
  </si>
  <si>
    <t>21</t>
  </si>
  <si>
    <t xml:space="preserve"> Medelyno seniūnija</t>
  </si>
  <si>
    <t>Rėkyvos seniūnija</t>
  </si>
  <si>
    <t>UAB "Busturas"</t>
  </si>
  <si>
    <t>* patvirtinta Šiaulių miesto savivaldybės administracijos direktoriaus 2016-10-28  įsakymu Nr. A -1473</t>
  </si>
  <si>
    <t>Parengti kolumbariumo Ginkūnų kapinėse įrengimo techninį projektą, vykdyti statybą ir priežiūrą</t>
  </si>
  <si>
    <t>Įgyvendinti Daušiškių kapinių įrengimo darbai (paviršinių nuotekų tinklai, kapinių nusausinimas, vandentiekio tinklai, buitinių nuotekų tinklai), proc.</t>
  </si>
  <si>
    <t>priedas</t>
  </si>
  <si>
    <t xml:space="preserve">plėtros programos (Nr. 04) </t>
  </si>
  <si>
    <t xml:space="preserve">objektų priežiūros, modernizavimo ir </t>
  </si>
  <si>
    <t>strateginio veiklos plano Miesto infrastruktūros</t>
  </si>
  <si>
    <t>Komunalinio ūkio priežiūros: aplinkos tvarkymo (žaliųjų plotų, gėlynų, medžių kirtimas, benamių gyvūnų priežiūra, kapinių priežiūra); gatvių apšvietimo ir reguliavimo, sanitarinių paslaugų, gatvių, šaligatvių, aikštelių, vaikų žaidimo aikštelių, takų priežiūros ir  remonto užtikrinimas; Rėkyvos ežere tilto statyba proc.                          Įrengtos autobusų sustojimų stoginės</t>
  </si>
  <si>
    <t>SB (LIK)</t>
  </si>
  <si>
    <t xml:space="preserve">07 </t>
  </si>
  <si>
    <t>Įgyvendinti Bačiūnų g. rekonstrukciją</t>
  </si>
  <si>
    <t>Rekonstruotos gatvės ilgis km.</t>
  </si>
  <si>
    <t xml:space="preserve">Įvykdyta darbų proc. </t>
  </si>
  <si>
    <t>PATVIRTINTA</t>
  </si>
  <si>
    <t xml:space="preserve">Šiaulių miesto savivaldybės tarybos </t>
  </si>
  <si>
    <t>2018 m. vasario 1 d. sprendimu Nr. T-1</t>
  </si>
  <si>
    <t xml:space="preserve">(Šiaulių miesto savivaldybės tarybos </t>
  </si>
  <si>
    <r>
      <t>Šîaulių miesto savivaldybės 2018</t>
    </r>
    <r>
      <rPr>
        <sz val="12"/>
        <rFont val="Calibri"/>
        <family val="2"/>
        <charset val="186"/>
      </rPr>
      <t>‒</t>
    </r>
    <r>
      <rPr>
        <sz val="12"/>
        <rFont val="Times New Roman"/>
        <family val="1"/>
        <charset val="186"/>
      </rPr>
      <t>2020 metų</t>
    </r>
  </si>
  <si>
    <t>K. Donelaičio kapinių sonosios  tvoros dalies demontavimas ir naujos segmentinės tvoros įrengimas, aikštelių pagrindų po konteineriais įrengimas, Ginkūnų civilinių kapinių pagrindinių kelių asfalto dangos įrengimas</t>
  </si>
  <si>
    <t>Sukurtos arba atnaujintos atviros erdvės mieste kv. m. Centrinio parko ir Didždvario parko sutvarkymas, Kaštonų alėjos, S. Lukauskio g. atnaujinimas, universalių lauko žaidimų aikštelių įrengimas, „Skate“ parko įrengimas, pėsčiųjų ir dviračių takų infrastruktūros, apšvietimo ataujinimas ir plėtra, sporto aikštelių bei lauko treniruoklių įrengimas, želdynų ir kraštovaizdžio sutvarkymas, mažosios architektūros elementų įrengimas</t>
  </si>
  <si>
    <t>Sukurtos arba atnaujintos atviros erdvės mieste, vnt. Atnaujinta Saulės laikrodžio aikštė ir jos prieigos:  amfiteatras, aikštės danga, pėsčiųjų takai, atnaujintas paminklo „Šaulys“ postamentas, atnaujinta apšvietimo infrastruktūra, įrengti mažosios architektūros elementai.</t>
  </si>
  <si>
    <r>
      <t xml:space="preserve">05 </t>
    </r>
    <r>
      <rPr>
        <sz val="12"/>
        <rFont val="Times New Roman"/>
        <family val="1"/>
        <charset val="186"/>
      </rPr>
      <t>20</t>
    </r>
  </si>
  <si>
    <r>
      <t xml:space="preserve"> 20  05 </t>
    </r>
    <r>
      <rPr>
        <sz val="12"/>
        <rFont val="Times New Roman"/>
        <family val="1"/>
        <charset val="186"/>
      </rPr>
      <t xml:space="preserve"> 07</t>
    </r>
  </si>
  <si>
    <t>05 07 20</t>
  </si>
  <si>
    <r>
      <t xml:space="preserve">05 </t>
    </r>
    <r>
      <rPr>
        <strike/>
        <sz val="12"/>
        <rFont val="Times New Roman"/>
        <family val="1"/>
        <charset val="186"/>
      </rPr>
      <t xml:space="preserve"> </t>
    </r>
    <r>
      <rPr>
        <sz val="12"/>
        <rFont val="Times New Roman"/>
        <family val="1"/>
        <charset val="186"/>
      </rPr>
      <t xml:space="preserve">07  20 </t>
    </r>
  </si>
  <si>
    <t>18</t>
  </si>
  <si>
    <t xml:space="preserve">Rekonstruotos  šviesoforinio reguliavimo sankryžos Dubijos - Ežero g.; Gegužių - Lyros g. sankryžoje vnt. </t>
  </si>
  <si>
    <t>2007-12-20 T-430 gatvių asfaltavimo programos vykdymas (Linkuvos g.; Paprūdžio g.);  2008-02-28 T-50 žvyruotų gatvių (Traidenio g. ; Lizdeikos g.) nutiesimo programos vykdymas</t>
  </si>
  <si>
    <t>4</t>
  </si>
  <si>
    <t xml:space="preserve"> Rekonstruotos  šviesoforinio reguliavimo sankryžos Tilžės g. ties 68, vnt. </t>
  </si>
  <si>
    <t>Tilžės g. nuo Pramonės iki Gardino g. kapitalinis remontas; Aido g., Dainų g. išlyginamojo asfalto sluoksnio dengimas; šaligatvio įrengimas Medelyno g. ; šaligatvio P.Cvirkos nuo A.Mickevičiaus iki Žemaitės g. remontas.</t>
  </si>
  <si>
    <t xml:space="preserve"> 2007-12-20 T-430 gatvių asfaltavimo programos vykdymas (Padirsių g. ; Šakių g., Prienų g., Kybartų g., Odininkų g., Prūdelio g., Rėkyvos g., Poškos g., Pelkių g., Šilų g., Veiverių g., Traktoristų g., Strazdelio g., Rėžių g.);  2008-02-28 T-50 žvyruotų gatvių (Kalniškių g. ) nutiesimo programos vykdymas; 2015-08-27 T-246 žvyruotų gatvių dangos pagerinimo, kai dalis darbų finansuojama paramos teikėjo lėšomis sprendimo vykdymas (Sodo g. , Klaipėdos, Bijotės, Piktmiškio, Kalinausko, Miško, Panevėžio, Lauksargio, Šiladžio, Vėkės g.) vnt.</t>
  </si>
  <si>
    <t>25</t>
  </si>
  <si>
    <t>SB(PS)</t>
  </si>
  <si>
    <t>2018 m. gruodžio 21 d. sprendimo Nr. T-452redakcija)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</si>
</sst>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
    <numFmt numFmtId="165" formatCode="[$-427]General"/>
    <numFmt numFmtId="166" formatCode="[$-427]0"/>
    <numFmt numFmtId="167" formatCode="_-* #,##0.00\ _L_t_-;\-* #,##0.00\ _L_t_-;_-* &quot;-&quot;??\ _L_t_-;_-@_-"/>
    <numFmt numFmtId="168" formatCode="_-* #,##0.0000\ _L_t_-;\-* #,##0.0000\ _L_t_-;_-* &quot;-&quot;??\ _L_t_-;_-@_-"/>
  </numFmts>
  <fonts count="46">
    <font>
      <sz val="10"/>
      <name val="Arial"/>
      <family val="2"/>
      <charset val="186"/>
    </font>
    <font>
      <sz val="11"/>
      <color theme="1"/>
      <name val="Calibri"/>
      <family val="2"/>
      <charset val="186"/>
      <scheme val="minor"/>
    </font>
    <font>
      <sz val="8"/>
      <name val="Times New Roman"/>
      <family val="1"/>
      <charset val="186"/>
    </font>
    <font>
      <b/>
      <sz val="11"/>
      <name val="Times New Roman"/>
      <family val="1"/>
      <charset val="186"/>
    </font>
    <font>
      <sz val="10"/>
      <name val="Lucida Sans Unicode"/>
      <family val="2"/>
      <charset val="186"/>
    </font>
    <font>
      <b/>
      <sz val="12"/>
      <name val="Times New Roman"/>
      <family val="1"/>
      <charset val="186"/>
    </font>
    <font>
      <sz val="11"/>
      <name val="Times New Roman"/>
      <family val="1"/>
      <charset val="186"/>
    </font>
    <font>
      <sz val="11"/>
      <name val="Arial"/>
      <family val="2"/>
      <charset val="186"/>
    </font>
    <font>
      <sz val="10"/>
      <name val="Times New Roman"/>
      <family val="1"/>
      <charset val="186"/>
    </font>
    <font>
      <sz val="10"/>
      <name val="Arial"/>
      <family val="2"/>
      <charset val="186"/>
    </font>
    <font>
      <sz val="14"/>
      <name val="Times New Roman"/>
      <family val="1"/>
      <charset val="186"/>
    </font>
    <font>
      <b/>
      <sz val="14"/>
      <name val="Times New Roman"/>
      <family val="1"/>
      <charset val="186"/>
    </font>
    <font>
      <sz val="12"/>
      <name val="Times New Roman"/>
      <family val="1"/>
      <charset val="186"/>
    </font>
    <font>
      <sz val="12"/>
      <name val="Lucida Sans Unicode"/>
      <family val="2"/>
      <charset val="186"/>
    </font>
    <font>
      <sz val="12"/>
      <name val="Arial"/>
      <family val="2"/>
      <charset val="186"/>
    </font>
    <font>
      <strike/>
      <sz val="12"/>
      <name val="Times New Roman"/>
      <family val="1"/>
      <charset val="186"/>
    </font>
    <font>
      <sz val="11"/>
      <color theme="1"/>
      <name val="Calibri"/>
      <family val="2"/>
      <charset val="186"/>
      <scheme val="minor"/>
    </font>
    <font>
      <sz val="12"/>
      <color rgb="FFFF0000"/>
      <name val="Times New Roman"/>
      <family val="1"/>
      <charset val="186"/>
    </font>
    <font>
      <sz val="8"/>
      <color rgb="FFFF0000"/>
      <name val="Times New Roman"/>
      <family val="1"/>
      <charset val="186"/>
    </font>
    <font>
      <b/>
      <sz val="12"/>
      <color rgb="FF00B050"/>
      <name val="Times New Roman"/>
      <family val="1"/>
      <charset val="186"/>
    </font>
    <font>
      <strike/>
      <sz val="12"/>
      <color rgb="FFFF0000"/>
      <name val="Times New Roman"/>
      <family val="1"/>
      <charset val="186"/>
    </font>
    <font>
      <b/>
      <sz val="10"/>
      <name val="Times New Roman"/>
      <family val="1"/>
      <charset val="186"/>
    </font>
    <font>
      <sz val="11"/>
      <name val="Times New Roman"/>
      <family val="1"/>
      <charset val="128"/>
    </font>
    <font>
      <sz val="11"/>
      <color rgb="FFFF0000"/>
      <name val="Times New Roman"/>
      <family val="1"/>
      <charset val="186"/>
    </font>
    <font>
      <sz val="10"/>
      <color theme="1"/>
      <name val="Arial"/>
      <family val="2"/>
      <charset val="186"/>
    </font>
    <font>
      <sz val="11"/>
      <color theme="1"/>
      <name val="Arial"/>
      <family val="2"/>
      <charset val="186"/>
    </font>
    <font>
      <sz val="10"/>
      <color theme="1"/>
      <name val="Times New Roman"/>
      <family val="1"/>
      <charset val="186"/>
    </font>
    <font>
      <sz val="12"/>
      <name val="Calibri"/>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color rgb="FFFF0000"/>
      <name val="Times New Roman"/>
      <family val="1"/>
      <charset val="186"/>
    </font>
  </fonts>
  <fills count="45">
    <fill>
      <patternFill patternType="none"/>
    </fill>
    <fill>
      <patternFill patternType="gray125"/>
    </fill>
    <fill>
      <patternFill patternType="solid">
        <fgColor indexed="44"/>
        <bgColor indexed="22"/>
      </patternFill>
    </fill>
    <fill>
      <patternFill patternType="solid">
        <fgColor indexed="42"/>
        <bgColor indexed="27"/>
      </patternFill>
    </fill>
    <fill>
      <patternFill patternType="solid">
        <fgColor indexed="9"/>
        <bgColor indexed="26"/>
      </patternFill>
    </fill>
    <fill>
      <patternFill patternType="solid">
        <fgColor indexed="13"/>
        <bgColor indexed="34"/>
      </patternFill>
    </fill>
    <fill>
      <patternFill patternType="solid">
        <fgColor indexed="31"/>
        <bgColor indexed="22"/>
      </patternFill>
    </fill>
    <fill>
      <patternFill patternType="solid">
        <fgColor indexed="22"/>
        <bgColor indexed="31"/>
      </patternFill>
    </fill>
    <fill>
      <patternFill patternType="solid">
        <fgColor indexed="45"/>
        <bgColor indexed="29"/>
      </patternFill>
    </fill>
    <fill>
      <patternFill patternType="solid">
        <fgColor theme="9" tint="0.59999389629810485"/>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31"/>
      </patternFill>
    </fill>
    <fill>
      <patternFill patternType="solid">
        <fgColor theme="0"/>
        <bgColor indexed="26"/>
      </patternFill>
    </fill>
    <fill>
      <patternFill patternType="solid">
        <fgColor theme="0" tint="-4.9989318521683403E-2"/>
        <bgColor indexed="64"/>
      </patternFill>
    </fill>
    <fill>
      <patternFill patternType="solid">
        <fgColor rgb="FFFFFF00"/>
        <bgColor indexed="64"/>
      </patternFill>
    </fill>
    <fill>
      <patternFill patternType="solid">
        <fgColor theme="0" tint="-0.249977111117893"/>
        <bgColor indexed="31"/>
      </patternFill>
    </fill>
    <fill>
      <patternFill patternType="solid">
        <fgColor theme="0" tint="-4.9989318521683403E-2"/>
        <bgColor indexed="22"/>
      </patternFill>
    </fill>
    <fill>
      <patternFill patternType="solid">
        <fgColor theme="0"/>
        <bgColor indexed="22"/>
      </patternFill>
    </fill>
    <fill>
      <patternFill patternType="solid">
        <fgColor rgb="FFFF99CC"/>
        <bgColor indexed="22"/>
      </patternFill>
    </fill>
    <fill>
      <patternFill patternType="solid">
        <fgColor theme="0" tint="-0.249977111117893"/>
        <bgColor indexed="64"/>
      </patternFill>
    </fill>
    <fill>
      <patternFill patternType="solid">
        <fgColor rgb="FFCCFFCC"/>
        <bgColor indexed="64"/>
      </patternFill>
    </fill>
    <fill>
      <patternFill patternType="solid">
        <fgColor theme="0" tint="-0.249977111117893"/>
        <bgColor indexed="26"/>
      </patternFill>
    </fill>
    <fill>
      <patternFill patternType="solid">
        <fgColor theme="0"/>
        <bgColor indexed="31"/>
      </patternFill>
    </fill>
    <fill>
      <patternFill patternType="solid">
        <fgColor indexed="31"/>
        <bgColor indexed="24"/>
      </patternFill>
    </fill>
    <fill>
      <patternFill patternType="solid">
        <fgColor indexed="46"/>
        <bgColor indexed="45"/>
      </patternFill>
    </fill>
    <fill>
      <patternFill patternType="solid">
        <fgColor indexed="27"/>
        <bgColor indexed="42"/>
      </patternFill>
    </fill>
    <fill>
      <patternFill patternType="solid">
        <fgColor indexed="47"/>
        <bgColor indexed="24"/>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24"/>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8"/>
      </left>
      <right style="hair">
        <color indexed="8"/>
      </right>
      <top style="hair">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top style="thin">
        <color indexed="8"/>
      </top>
      <bottom style="thin">
        <color indexed="64"/>
      </bottom>
      <diagonal/>
    </border>
    <border>
      <left style="thin">
        <color indexed="8"/>
      </left>
      <right/>
      <top/>
      <bottom style="thin">
        <color indexed="8"/>
      </bottom>
      <diagonal/>
    </border>
    <border>
      <left style="thin">
        <color indexed="64"/>
      </left>
      <right/>
      <top/>
      <bottom style="thin">
        <color indexed="64"/>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style="hair">
        <color indexed="8"/>
      </left>
      <right/>
      <top style="hair">
        <color indexed="8"/>
      </top>
      <bottom style="thin">
        <color indexed="8"/>
      </bottom>
      <diagonal/>
    </border>
    <border>
      <left style="thin">
        <color indexed="64"/>
      </left>
      <right/>
      <top style="thin">
        <color indexed="64"/>
      </top>
      <bottom style="thin">
        <color indexed="8"/>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8"/>
      </top>
      <bottom style="thin">
        <color indexed="8"/>
      </bottom>
      <diagonal/>
    </border>
    <border>
      <left style="thin">
        <color indexed="64"/>
      </left>
      <right style="thin">
        <color indexed="64"/>
      </right>
      <top/>
      <bottom style="thin">
        <color indexed="64"/>
      </bottom>
      <diagonal/>
    </border>
    <border>
      <left/>
      <right/>
      <top/>
      <bottom style="thin">
        <color indexed="8"/>
      </bottom>
      <diagonal/>
    </border>
    <border>
      <left/>
      <right style="thin">
        <color indexed="8"/>
      </right>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8"/>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thin">
        <color indexed="64"/>
      </left>
      <right/>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rgb="FF000000"/>
      </right>
      <top style="thin">
        <color rgb="FF000000"/>
      </top>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bottom style="thin">
        <color indexed="8"/>
      </bottom>
      <diagonal/>
    </border>
    <border>
      <left/>
      <right style="thin">
        <color indexed="64"/>
      </right>
      <top/>
      <bottom style="thin">
        <color indexed="64"/>
      </bottom>
      <diagonal/>
    </border>
  </borders>
  <cellStyleXfs count="50">
    <xf numFmtId="0" fontId="0" fillId="0" borderId="0"/>
    <xf numFmtId="0" fontId="9" fillId="0" borderId="0"/>
    <xf numFmtId="0" fontId="16" fillId="0" borderId="0"/>
    <xf numFmtId="0" fontId="25" fillId="0" borderId="0"/>
    <xf numFmtId="0" fontId="9" fillId="0" borderId="0"/>
    <xf numFmtId="165" fontId="24" fillId="0" borderId="0"/>
    <xf numFmtId="0" fontId="1" fillId="0" borderId="0"/>
    <xf numFmtId="0" fontId="28" fillId="25" borderId="0" applyNumberFormat="0" applyBorder="0" applyAlignment="0" applyProtection="0"/>
    <xf numFmtId="0" fontId="28" fillId="8" borderId="0" applyNumberFormat="0" applyBorder="0" applyAlignment="0" applyProtection="0"/>
    <xf numFmtId="0" fontId="28" fillId="3"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28" fillId="26" borderId="0" applyNumberFormat="0" applyBorder="0" applyAlignment="0" applyProtection="0"/>
    <xf numFmtId="0" fontId="28" fillId="29" borderId="0" applyNumberFormat="0" applyBorder="0" applyAlignment="0" applyProtection="0"/>
    <xf numFmtId="0" fontId="28" fillId="32" borderId="0" applyNumberFormat="0" applyBorder="0" applyAlignment="0" applyProtection="0"/>
    <xf numFmtId="0" fontId="29" fillId="33" borderId="0" applyNumberFormat="0" applyBorder="0" applyAlignment="0" applyProtection="0"/>
    <xf numFmtId="0" fontId="29" fillId="30" borderId="0" applyNumberFormat="0" applyBorder="0" applyAlignment="0" applyProtection="0"/>
    <xf numFmtId="0" fontId="29" fillId="31" borderId="0" applyNumberFormat="0" applyBorder="0" applyAlignment="0" applyProtection="0"/>
    <xf numFmtId="0" fontId="29" fillId="34" borderId="0" applyNumberFormat="0" applyBorder="0" applyAlignment="0" applyProtection="0"/>
    <xf numFmtId="0" fontId="29" fillId="35" borderId="0" applyNumberFormat="0" applyBorder="0" applyAlignment="0" applyProtection="0"/>
    <xf numFmtId="0" fontId="29" fillId="36" borderId="0" applyNumberFormat="0" applyBorder="0" applyAlignment="0" applyProtection="0"/>
    <xf numFmtId="0" fontId="29" fillId="37" borderId="0" applyNumberFormat="0" applyBorder="0" applyAlignment="0" applyProtection="0"/>
    <xf numFmtId="0" fontId="29" fillId="38" borderId="0" applyNumberFormat="0" applyBorder="0" applyAlignment="0" applyProtection="0"/>
    <xf numFmtId="0" fontId="29" fillId="39" borderId="0" applyNumberFormat="0" applyBorder="0" applyAlignment="0" applyProtection="0"/>
    <xf numFmtId="0" fontId="29" fillId="34" borderId="0" applyNumberFormat="0" applyBorder="0" applyAlignment="0" applyProtection="0"/>
    <xf numFmtId="0" fontId="29" fillId="35" borderId="0" applyNumberFormat="0" applyBorder="0" applyAlignment="0" applyProtection="0"/>
    <xf numFmtId="0" fontId="29" fillId="40" borderId="0" applyNumberFormat="0" applyBorder="0" applyAlignment="0" applyProtection="0"/>
    <xf numFmtId="0" fontId="30" fillId="8" borderId="0" applyNumberFormat="0" applyBorder="0" applyAlignment="0" applyProtection="0"/>
    <xf numFmtId="0" fontId="31" fillId="41" borderId="43" applyNumberFormat="0" applyAlignment="0" applyProtection="0"/>
    <xf numFmtId="0" fontId="32" fillId="42" borderId="44" applyNumberFormat="0" applyAlignment="0" applyProtection="0"/>
    <xf numFmtId="0" fontId="33" fillId="0" borderId="0" applyNumberFormat="0" applyFill="0" applyBorder="0" applyAlignment="0" applyProtection="0"/>
    <xf numFmtId="0" fontId="34" fillId="3" borderId="0" applyNumberFormat="0" applyBorder="0" applyAlignment="0" applyProtection="0"/>
    <xf numFmtId="0" fontId="35" fillId="0" borderId="45" applyNumberFormat="0" applyFill="0" applyAlignment="0" applyProtection="0"/>
    <xf numFmtId="0" fontId="36" fillId="0" borderId="46" applyNumberFormat="0" applyFill="0" applyAlignment="0" applyProtection="0"/>
    <xf numFmtId="0" fontId="37" fillId="0" borderId="47" applyNumberFormat="0" applyFill="0" applyAlignment="0" applyProtection="0"/>
    <xf numFmtId="0" fontId="37" fillId="0" borderId="0" applyNumberFormat="0" applyFill="0" applyBorder="0" applyAlignment="0" applyProtection="0"/>
    <xf numFmtId="0" fontId="38" fillId="28" borderId="43" applyNumberFormat="0" applyAlignment="0" applyProtection="0"/>
    <xf numFmtId="167" fontId="9" fillId="0" borderId="0" applyFill="0" applyBorder="0" applyAlignment="0" applyProtection="0"/>
    <xf numFmtId="0" fontId="39" fillId="0" borderId="49" applyNumberFormat="0" applyFill="0" applyAlignment="0" applyProtection="0"/>
    <xf numFmtId="0" fontId="40" fillId="43" borderId="0" applyNumberFormat="0" applyBorder="0" applyAlignment="0" applyProtection="0"/>
    <xf numFmtId="0" fontId="9" fillId="44" borderId="50" applyNumberFormat="0" applyAlignment="0" applyProtection="0"/>
    <xf numFmtId="0" fontId="41" fillId="41" borderId="48" applyNumberFormat="0" applyAlignment="0" applyProtection="0"/>
    <xf numFmtId="0" fontId="42" fillId="0" borderId="0" applyNumberFormat="0" applyFill="0" applyBorder="0" applyAlignment="0" applyProtection="0"/>
    <xf numFmtId="0" fontId="43" fillId="0" borderId="51" applyNumberFormat="0" applyFill="0" applyAlignment="0" applyProtection="0"/>
    <xf numFmtId="0" fontId="44" fillId="0" borderId="0" applyNumberFormat="0" applyFill="0" applyBorder="0" applyAlignment="0" applyProtection="0"/>
    <xf numFmtId="43" fontId="9" fillId="0" borderId="0" applyFont="0" applyFill="0" applyBorder="0" applyAlignment="0" applyProtection="0"/>
  </cellStyleXfs>
  <cellXfs count="735">
    <xf numFmtId="0" fontId="0" fillId="0" borderId="0" xfId="0"/>
    <xf numFmtId="0" fontId="2" fillId="0" borderId="0" xfId="1" applyFont="1" applyAlignment="1">
      <alignment vertical="top"/>
    </xf>
    <xf numFmtId="0" fontId="2" fillId="0" borderId="0" xfId="1" applyFont="1" applyBorder="1" applyAlignment="1">
      <alignment vertical="top"/>
    </xf>
    <xf numFmtId="0" fontId="2" fillId="0" borderId="0" xfId="1" applyFont="1" applyBorder="1" applyAlignment="1">
      <alignment horizontal="left" vertical="top"/>
    </xf>
    <xf numFmtId="49" fontId="2" fillId="0" borderId="0" xfId="1" applyNumberFormat="1" applyFont="1" applyBorder="1" applyAlignment="1" applyProtection="1">
      <alignment vertical="top"/>
      <protection locked="0"/>
    </xf>
    <xf numFmtId="0" fontId="2" fillId="0" borderId="0" xfId="1" applyFont="1" applyBorder="1" applyAlignment="1" applyProtection="1">
      <alignment vertical="top"/>
      <protection locked="0"/>
    </xf>
    <xf numFmtId="0" fontId="2" fillId="0" borderId="0" xfId="1" applyFont="1" applyFill="1" applyBorder="1" applyAlignment="1">
      <alignment vertical="top"/>
    </xf>
    <xf numFmtId="0" fontId="10" fillId="9" borderId="0" xfId="1" applyFont="1" applyFill="1" applyBorder="1" applyAlignment="1">
      <alignment horizontal="center" vertical="top"/>
    </xf>
    <xf numFmtId="49" fontId="10" fillId="9" borderId="0" xfId="1" applyNumberFormat="1" applyFont="1" applyFill="1" applyBorder="1" applyAlignment="1" applyProtection="1">
      <alignment horizontal="center" vertical="top"/>
      <protection locked="0"/>
    </xf>
    <xf numFmtId="0" fontId="10" fillId="9" borderId="0" xfId="1" applyFont="1" applyFill="1" applyBorder="1" applyAlignment="1" applyProtection="1">
      <alignment horizontal="center" vertical="top"/>
      <protection locked="0"/>
    </xf>
    <xf numFmtId="0" fontId="10" fillId="9" borderId="0" xfId="1" applyFont="1" applyFill="1" applyBorder="1" applyAlignment="1">
      <alignment horizontal="center" vertical="top" wrapText="1"/>
    </xf>
    <xf numFmtId="0" fontId="11" fillId="9" borderId="0" xfId="1" applyFont="1" applyFill="1" applyBorder="1" applyAlignment="1">
      <alignment horizontal="left" vertical="top"/>
    </xf>
    <xf numFmtId="0" fontId="11" fillId="9" borderId="1" xfId="1" applyFont="1" applyFill="1" applyBorder="1" applyAlignment="1">
      <alignment horizontal="center" vertical="top"/>
    </xf>
    <xf numFmtId="0" fontId="9" fillId="0" borderId="0" xfId="1" applyFont="1"/>
    <xf numFmtId="0" fontId="9" fillId="0" borderId="0" xfId="1" applyFont="1" applyProtection="1">
      <protection locked="0"/>
    </xf>
    <xf numFmtId="0" fontId="9" fillId="0" borderId="0" xfId="1" applyFont="1" applyFill="1"/>
    <xf numFmtId="0" fontId="2" fillId="10" borderId="0" xfId="1" applyFont="1" applyFill="1" applyBorder="1" applyAlignment="1">
      <alignment vertical="top"/>
    </xf>
    <xf numFmtId="49" fontId="2" fillId="10" borderId="0" xfId="1" applyNumberFormat="1" applyFont="1" applyFill="1" applyBorder="1" applyAlignment="1" applyProtection="1">
      <alignment vertical="top"/>
      <protection locked="0"/>
    </xf>
    <xf numFmtId="0" fontId="2" fillId="10" borderId="0" xfId="1" applyFont="1" applyFill="1" applyBorder="1" applyAlignment="1" applyProtection="1">
      <alignment vertical="top"/>
      <protection locked="0"/>
    </xf>
    <xf numFmtId="0" fontId="10" fillId="10" borderId="0" xfId="1" applyFont="1" applyFill="1" applyBorder="1" applyAlignment="1">
      <alignment vertical="top"/>
    </xf>
    <xf numFmtId="0" fontId="10" fillId="11" borderId="0" xfId="1" applyFont="1" applyFill="1" applyBorder="1" applyAlignment="1">
      <alignment horizontal="center" vertical="top"/>
    </xf>
    <xf numFmtId="0" fontId="10" fillId="11" borderId="0" xfId="1" applyFont="1" applyFill="1" applyBorder="1" applyAlignment="1" applyProtection="1">
      <alignment horizontal="center" vertical="top"/>
      <protection locked="0"/>
    </xf>
    <xf numFmtId="0" fontId="6" fillId="0" borderId="0" xfId="1" applyFont="1" applyFill="1" applyBorder="1" applyAlignment="1">
      <alignment horizontal="center" vertical="top"/>
    </xf>
    <xf numFmtId="0" fontId="6" fillId="0" borderId="0" xfId="1" applyFont="1" applyFill="1" applyBorder="1" applyAlignment="1">
      <alignment vertical="top"/>
    </xf>
    <xf numFmtId="0" fontId="7" fillId="0" borderId="0" xfId="1" applyFont="1" applyFill="1"/>
    <xf numFmtId="0" fontId="6" fillId="9" borderId="0" xfId="1" applyFont="1" applyFill="1" applyBorder="1" applyAlignment="1">
      <alignment horizontal="center" vertical="top"/>
    </xf>
    <xf numFmtId="0" fontId="6" fillId="10" borderId="0" xfId="1" applyFont="1" applyFill="1" applyBorder="1" applyAlignment="1">
      <alignment vertical="top"/>
    </xf>
    <xf numFmtId="0" fontId="6" fillId="0" borderId="0" xfId="1" applyFont="1" applyBorder="1" applyAlignment="1">
      <alignment vertical="top"/>
    </xf>
    <xf numFmtId="0" fontId="7" fillId="0" borderId="0" xfId="1" applyFont="1"/>
    <xf numFmtId="0" fontId="6" fillId="0" borderId="0" xfId="1" applyFont="1" applyBorder="1" applyAlignment="1">
      <alignment horizontal="left" vertical="top"/>
    </xf>
    <xf numFmtId="0" fontId="10" fillId="12" borderId="0" xfId="1" applyFont="1" applyFill="1" applyBorder="1" applyAlignment="1">
      <alignment horizontal="center" vertical="top"/>
    </xf>
    <xf numFmtId="0" fontId="2" fillId="12" borderId="0" xfId="1" applyFont="1" applyFill="1" applyBorder="1" applyAlignment="1">
      <alignment vertical="top"/>
    </xf>
    <xf numFmtId="0" fontId="17" fillId="0" borderId="0" xfId="1" applyFont="1" applyFill="1" applyBorder="1" applyAlignment="1">
      <alignment vertical="top"/>
    </xf>
    <xf numFmtId="0" fontId="18" fillId="0" borderId="0" xfId="1" applyFont="1" applyFill="1" applyBorder="1" applyAlignment="1">
      <alignment vertical="top"/>
    </xf>
    <xf numFmtId="0" fontId="12" fillId="0" borderId="3" xfId="1" applyFont="1" applyBorder="1" applyAlignment="1">
      <alignment vertical="top"/>
    </xf>
    <xf numFmtId="49" fontId="5" fillId="2" borderId="2" xfId="1" applyNumberFormat="1" applyFont="1" applyFill="1" applyBorder="1" applyAlignment="1">
      <alignment horizontal="center" vertical="top" wrapText="1"/>
    </xf>
    <xf numFmtId="49" fontId="5" fillId="2" borderId="2" xfId="1" applyNumberFormat="1" applyFont="1" applyFill="1" applyBorder="1" applyAlignment="1">
      <alignment horizontal="center" vertical="top"/>
    </xf>
    <xf numFmtId="49" fontId="5" fillId="3" borderId="2" xfId="1" applyNumberFormat="1" applyFont="1" applyFill="1" applyBorder="1" applyAlignment="1">
      <alignment horizontal="center" vertical="top"/>
    </xf>
    <xf numFmtId="49" fontId="5" fillId="2" borderId="2" xfId="1" applyNumberFormat="1" applyFont="1" applyFill="1" applyBorder="1" applyAlignment="1" applyProtection="1">
      <alignment horizontal="center" vertical="top"/>
      <protection locked="0"/>
    </xf>
    <xf numFmtId="49" fontId="5" fillId="3" borderId="2" xfId="1" applyNumberFormat="1" applyFont="1" applyFill="1" applyBorder="1" applyAlignment="1" applyProtection="1">
      <alignment horizontal="center" vertical="top"/>
      <protection locked="0"/>
    </xf>
    <xf numFmtId="164" fontId="12" fillId="0" borderId="5" xfId="0" applyNumberFormat="1" applyFont="1" applyFill="1" applyBorder="1" applyAlignment="1">
      <alignment horizontal="center" vertical="center"/>
    </xf>
    <xf numFmtId="0" fontId="12" fillId="0" borderId="2" xfId="1" applyNumberFormat="1" applyFont="1" applyFill="1" applyBorder="1" applyAlignment="1">
      <alignment horizontal="center" vertical="center" wrapText="1"/>
    </xf>
    <xf numFmtId="0" fontId="12" fillId="0" borderId="2" xfId="0" applyFont="1" applyFill="1" applyBorder="1" applyAlignment="1">
      <alignment horizontal="center" vertical="center"/>
    </xf>
    <xf numFmtId="164" fontId="12" fillId="13" borderId="5" xfId="1" applyNumberFormat="1" applyFont="1" applyFill="1" applyBorder="1" applyAlignment="1">
      <alignment horizontal="center" vertical="center"/>
    </xf>
    <xf numFmtId="164" fontId="12" fillId="12" borderId="2" xfId="1" applyNumberFormat="1" applyFont="1" applyFill="1" applyBorder="1" applyAlignment="1">
      <alignment horizontal="center" vertical="center"/>
    </xf>
    <xf numFmtId="0" fontId="12" fillId="12" borderId="1" xfId="1" applyNumberFormat="1" applyFont="1" applyFill="1" applyBorder="1" applyAlignment="1">
      <alignment horizontal="center" vertical="center" wrapText="1"/>
    </xf>
    <xf numFmtId="0" fontId="12" fillId="14" borderId="1" xfId="1" applyNumberFormat="1" applyFont="1" applyFill="1" applyBorder="1" applyAlignment="1">
      <alignment horizontal="center" vertical="center" wrapText="1"/>
    </xf>
    <xf numFmtId="49" fontId="12" fillId="0" borderId="2" xfId="1" applyNumberFormat="1" applyFont="1" applyFill="1" applyBorder="1" applyAlignment="1">
      <alignment horizontal="center" vertical="top"/>
    </xf>
    <xf numFmtId="0" fontId="12" fillId="4" borderId="2" xfId="1" applyFont="1" applyFill="1" applyBorder="1" applyAlignment="1">
      <alignment horizontal="center" vertical="center" wrapText="1"/>
    </xf>
    <xf numFmtId="164" fontId="12" fillId="0" borderId="5" xfId="1" applyNumberFormat="1" applyFont="1" applyFill="1" applyBorder="1" applyAlignment="1">
      <alignment horizontal="center" vertical="center"/>
    </xf>
    <xf numFmtId="164" fontId="12" fillId="13" borderId="5" xfId="0" applyNumberFormat="1" applyFont="1" applyFill="1" applyBorder="1" applyAlignment="1">
      <alignment horizontal="center" vertical="center"/>
    </xf>
    <xf numFmtId="164" fontId="12" fillId="0" borderId="2" xfId="0" applyNumberFormat="1" applyFont="1" applyBorder="1" applyAlignment="1">
      <alignment horizontal="center" vertical="center"/>
    </xf>
    <xf numFmtId="0" fontId="12" fillId="0" borderId="2" xfId="0" applyFont="1" applyBorder="1" applyAlignment="1">
      <alignment horizontal="center" vertical="center"/>
    </xf>
    <xf numFmtId="164" fontId="12" fillId="0" borderId="2" xfId="1" applyNumberFormat="1" applyFont="1" applyFill="1" applyBorder="1" applyAlignment="1">
      <alignment horizontal="center" vertical="center" wrapText="1"/>
    </xf>
    <xf numFmtId="164" fontId="12" fillId="15" borderId="5" xfId="0" applyNumberFormat="1" applyFont="1" applyFill="1" applyBorder="1" applyAlignment="1">
      <alignment horizontal="center" vertical="center"/>
    </xf>
    <xf numFmtId="164" fontId="17" fillId="0" borderId="2" xfId="0" applyNumberFormat="1" applyFont="1" applyFill="1" applyBorder="1" applyAlignment="1">
      <alignment horizontal="center" vertical="center"/>
    </xf>
    <xf numFmtId="164" fontId="12" fillId="0" borderId="2" xfId="0" applyNumberFormat="1" applyFont="1" applyFill="1" applyBorder="1" applyAlignment="1">
      <alignment horizontal="center" vertical="center"/>
    </xf>
    <xf numFmtId="164" fontId="12" fillId="13" borderId="8" xfId="0" applyNumberFormat="1" applyFont="1" applyFill="1" applyBorder="1" applyAlignment="1">
      <alignment horizontal="center" vertical="center"/>
    </xf>
    <xf numFmtId="164" fontId="5" fillId="5" borderId="5" xfId="1" applyNumberFormat="1" applyFont="1" applyFill="1" applyBorder="1" applyAlignment="1">
      <alignment horizontal="center" vertical="center"/>
    </xf>
    <xf numFmtId="0" fontId="12" fillId="0" borderId="0" xfId="1" applyFont="1" applyBorder="1" applyAlignment="1">
      <alignment vertical="top"/>
    </xf>
    <xf numFmtId="164" fontId="12" fillId="12" borderId="6" xfId="0" applyNumberFormat="1" applyFont="1" applyFill="1" applyBorder="1" applyAlignment="1">
      <alignment horizontal="center" vertical="center"/>
    </xf>
    <xf numFmtId="0" fontId="14" fillId="0" borderId="0" xfId="0" applyFont="1"/>
    <xf numFmtId="164" fontId="5" fillId="6" borderId="2" xfId="1" applyNumberFormat="1" applyFont="1" applyFill="1" applyBorder="1" applyAlignment="1">
      <alignment horizontal="center" vertical="center"/>
    </xf>
    <xf numFmtId="164" fontId="12" fillId="12" borderId="2" xfId="0" applyNumberFormat="1" applyFont="1" applyFill="1" applyBorder="1" applyAlignment="1">
      <alignment horizontal="center" vertical="center"/>
    </xf>
    <xf numFmtId="164" fontId="12" fillId="12" borderId="2" xfId="1" applyNumberFormat="1" applyFont="1" applyFill="1" applyBorder="1" applyAlignment="1">
      <alignment horizontal="center" vertical="center" wrapText="1"/>
    </xf>
    <xf numFmtId="164" fontId="3" fillId="11" borderId="12" xfId="0" applyNumberFormat="1" applyFont="1" applyFill="1" applyBorder="1" applyAlignment="1">
      <alignment horizontal="center" vertical="center"/>
    </xf>
    <xf numFmtId="0" fontId="12" fillId="0" borderId="13" xfId="1" applyFont="1" applyBorder="1" applyAlignment="1">
      <alignment horizontal="center" vertical="center"/>
    </xf>
    <xf numFmtId="164" fontId="5" fillId="17" borderId="5" xfId="1" applyNumberFormat="1" applyFont="1" applyFill="1" applyBorder="1" applyAlignment="1">
      <alignment horizontal="center" vertical="center"/>
    </xf>
    <xf numFmtId="164" fontId="5" fillId="3" borderId="5" xfId="1" applyNumberFormat="1" applyFont="1" applyFill="1" applyBorder="1" applyAlignment="1" applyProtection="1">
      <alignment horizontal="center" vertical="center"/>
      <protection locked="0"/>
    </xf>
    <xf numFmtId="164" fontId="5" fillId="7" borderId="7" xfId="1" applyNumberFormat="1" applyFont="1" applyFill="1" applyBorder="1" applyAlignment="1" applyProtection="1">
      <alignment horizontal="center" vertical="center"/>
      <protection locked="0"/>
    </xf>
    <xf numFmtId="164" fontId="12" fillId="13" borderId="1" xfId="1" applyNumberFormat="1" applyFont="1" applyFill="1" applyBorder="1" applyAlignment="1" applyProtection="1">
      <alignment horizontal="center" vertical="center" wrapText="1"/>
      <protection locked="0"/>
    </xf>
    <xf numFmtId="164" fontId="12" fillId="13" borderId="6" xfId="1" applyNumberFormat="1" applyFont="1" applyFill="1" applyBorder="1" applyAlignment="1" applyProtection="1">
      <alignment horizontal="center" vertical="center" wrapText="1"/>
      <protection locked="0"/>
    </xf>
    <xf numFmtId="164" fontId="5" fillId="3" borderId="5" xfId="1" applyNumberFormat="1" applyFont="1" applyFill="1" applyBorder="1" applyAlignment="1">
      <alignment horizontal="center" vertical="center"/>
    </xf>
    <xf numFmtId="164" fontId="5" fillId="6" borderId="5" xfId="1" applyNumberFormat="1" applyFont="1" applyFill="1" applyBorder="1" applyAlignment="1">
      <alignment horizontal="center" vertical="center"/>
    </xf>
    <xf numFmtId="164" fontId="12" fillId="13" borderId="7" xfId="1" applyNumberFormat="1" applyFont="1" applyFill="1" applyBorder="1" applyAlignment="1">
      <alignment horizontal="center" vertical="center"/>
    </xf>
    <xf numFmtId="164" fontId="12" fillId="13" borderId="1" xfId="1" applyNumberFormat="1" applyFont="1" applyFill="1" applyBorder="1" applyAlignment="1">
      <alignment horizontal="center" vertical="center"/>
    </xf>
    <xf numFmtId="164" fontId="12" fillId="15" borderId="5" xfId="1" applyNumberFormat="1" applyFont="1" applyFill="1" applyBorder="1" applyAlignment="1">
      <alignment horizontal="center" vertical="center"/>
    </xf>
    <xf numFmtId="164" fontId="5" fillId="17" borderId="7" xfId="1" applyNumberFormat="1" applyFont="1" applyFill="1" applyBorder="1" applyAlignment="1">
      <alignment horizontal="center" vertical="center"/>
    </xf>
    <xf numFmtId="164" fontId="5" fillId="3" borderId="9" xfId="1" applyNumberFormat="1" applyFont="1" applyFill="1" applyBorder="1" applyAlignment="1">
      <alignment horizontal="center" vertical="center"/>
    </xf>
    <xf numFmtId="164" fontId="5" fillId="2" borderId="5" xfId="1" applyNumberFormat="1" applyFont="1" applyFill="1" applyBorder="1" applyAlignment="1">
      <alignment horizontal="center" vertical="center"/>
    </xf>
    <xf numFmtId="164" fontId="5" fillId="7" borderId="14" xfId="1" applyNumberFormat="1" applyFont="1" applyFill="1" applyBorder="1" applyAlignment="1">
      <alignment horizontal="center" vertical="center"/>
    </xf>
    <xf numFmtId="164" fontId="5" fillId="11" borderId="5" xfId="1" applyNumberFormat="1" applyFont="1" applyFill="1" applyBorder="1" applyAlignment="1">
      <alignment horizontal="center" vertical="center"/>
    </xf>
    <xf numFmtId="164" fontId="5" fillId="6" borderId="15" xfId="1" applyNumberFormat="1" applyFont="1" applyFill="1" applyBorder="1" applyAlignment="1">
      <alignment horizontal="center" vertical="center"/>
    </xf>
    <xf numFmtId="164" fontId="5" fillId="6" borderId="1" xfId="1" applyNumberFormat="1" applyFont="1" applyFill="1" applyBorder="1" applyAlignment="1">
      <alignment horizontal="center" vertical="center"/>
    </xf>
    <xf numFmtId="0" fontId="2" fillId="0" borderId="0" xfId="1" applyFont="1" applyAlignment="1">
      <alignment horizontal="center" vertical="center"/>
    </xf>
    <xf numFmtId="0" fontId="12" fillId="0" borderId="3" xfId="1" applyFont="1" applyBorder="1" applyAlignment="1">
      <alignment horizontal="center" vertical="center"/>
    </xf>
    <xf numFmtId="164" fontId="12" fillId="4" borderId="2" xfId="0" applyNumberFormat="1" applyFont="1" applyFill="1" applyBorder="1" applyAlignment="1">
      <alignment horizontal="center" vertical="center" wrapText="1"/>
    </xf>
    <xf numFmtId="164" fontId="12" fillId="12" borderId="5" xfId="0" applyNumberFormat="1" applyFont="1" applyFill="1" applyBorder="1" applyAlignment="1">
      <alignment horizontal="center" vertical="center"/>
    </xf>
    <xf numFmtId="164" fontId="5" fillId="7" borderId="5" xfId="1" applyNumberFormat="1" applyFont="1" applyFill="1" applyBorder="1" applyAlignment="1" applyProtection="1">
      <alignment horizontal="center" vertical="center"/>
      <protection locked="0"/>
    </xf>
    <xf numFmtId="164" fontId="12" fillId="14" borderId="5" xfId="0" applyNumberFormat="1" applyFont="1" applyFill="1" applyBorder="1" applyAlignment="1">
      <alignment horizontal="center" vertical="center"/>
    </xf>
    <xf numFmtId="164" fontId="12" fillId="14" borderId="2"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lignment horizontal="center" vertical="center"/>
    </xf>
    <xf numFmtId="164" fontId="12" fillId="14" borderId="2" xfId="1" applyNumberFormat="1" applyFont="1" applyFill="1" applyBorder="1" applyAlignment="1">
      <alignment horizontal="center" vertical="center" wrapText="1"/>
    </xf>
    <xf numFmtId="164" fontId="12" fillId="14" borderId="2" xfId="0" applyNumberFormat="1" applyFont="1" applyFill="1" applyBorder="1" applyAlignment="1">
      <alignment horizontal="center" vertical="center"/>
    </xf>
    <xf numFmtId="164" fontId="12" fillId="0" borderId="2" xfId="1" applyNumberFormat="1" applyFont="1" applyFill="1" applyBorder="1" applyAlignment="1">
      <alignment horizontal="center" vertical="center"/>
    </xf>
    <xf numFmtId="164" fontId="17" fillId="0" borderId="2" xfId="1" applyNumberFormat="1" applyFont="1" applyFill="1" applyBorder="1" applyAlignment="1">
      <alignment horizontal="center" vertical="center"/>
    </xf>
    <xf numFmtId="164" fontId="12" fillId="14" borderId="5" xfId="0" applyNumberFormat="1" applyFont="1" applyFill="1" applyBorder="1" applyAlignment="1">
      <alignment horizontal="center" vertical="center" wrapText="1"/>
    </xf>
    <xf numFmtId="164" fontId="12" fillId="14" borderId="2" xfId="0" applyNumberFormat="1" applyFont="1" applyFill="1" applyBorder="1" applyAlignment="1">
      <alignment horizontal="center" vertical="center" wrapText="1"/>
    </xf>
    <xf numFmtId="164" fontId="12" fillId="4" borderId="2" xfId="1" applyNumberFormat="1" applyFont="1" applyFill="1" applyBorder="1" applyAlignment="1">
      <alignment horizontal="center" vertical="center"/>
    </xf>
    <xf numFmtId="0" fontId="5" fillId="11" borderId="10" xfId="0" applyFont="1" applyFill="1" applyBorder="1" applyAlignment="1">
      <alignment horizontal="center" vertical="center"/>
    </xf>
    <xf numFmtId="0" fontId="12" fillId="0" borderId="10" xfId="0" applyFont="1" applyBorder="1" applyAlignment="1">
      <alignment horizontal="center" vertical="center"/>
    </xf>
    <xf numFmtId="0" fontId="12" fillId="0" borderId="1" xfId="0" applyFont="1" applyBorder="1" applyAlignment="1">
      <alignment horizontal="center" vertical="center"/>
    </xf>
    <xf numFmtId="0" fontId="5" fillId="11" borderId="17" xfId="0" applyFont="1" applyFill="1" applyBorder="1" applyAlignment="1">
      <alignment horizontal="center" vertical="center"/>
    </xf>
    <xf numFmtId="0" fontId="8" fillId="0" borderId="1" xfId="0" applyFont="1" applyBorder="1" applyAlignment="1">
      <alignment horizontal="center" vertical="center" wrapText="1"/>
    </xf>
    <xf numFmtId="164" fontId="3" fillId="11"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0" fontId="6" fillId="0" borderId="1" xfId="0" applyFont="1" applyBorder="1" applyAlignment="1">
      <alignment horizontal="center" vertical="center"/>
    </xf>
    <xf numFmtId="164" fontId="3" fillId="16" borderId="1" xfId="0" applyNumberFormat="1" applyFont="1" applyFill="1" applyBorder="1" applyAlignment="1">
      <alignment horizontal="center" vertical="center"/>
    </xf>
    <xf numFmtId="0" fontId="12" fillId="0" borderId="2" xfId="1" applyFont="1" applyBorder="1" applyAlignment="1">
      <alignment horizontal="center" vertical="center" textRotation="90"/>
    </xf>
    <xf numFmtId="164" fontId="12" fillId="14" borderId="5" xfId="1" applyNumberFormat="1" applyFont="1" applyFill="1" applyBorder="1" applyAlignment="1" applyProtection="1">
      <alignment horizontal="center" vertical="center" wrapText="1"/>
      <protection locked="0"/>
    </xf>
    <xf numFmtId="0" fontId="12" fillId="0" borderId="4" xfId="1" applyFont="1" applyFill="1" applyBorder="1" applyAlignment="1" applyProtection="1">
      <alignment horizontal="center" vertical="center" wrapText="1"/>
      <protection locked="0"/>
    </xf>
    <xf numFmtId="0" fontId="12" fillId="14" borderId="1" xfId="1" applyFont="1" applyFill="1" applyBorder="1" applyAlignment="1" applyProtection="1">
      <alignment vertical="center" wrapText="1"/>
      <protection locked="0"/>
    </xf>
    <xf numFmtId="0" fontId="12" fillId="12" borderId="1" xfId="1" applyNumberFormat="1" applyFont="1" applyFill="1" applyBorder="1" applyAlignment="1">
      <alignment vertical="center" wrapText="1"/>
    </xf>
    <xf numFmtId="0" fontId="12" fillId="12" borderId="4" xfId="1" applyNumberFormat="1" applyFont="1" applyFill="1" applyBorder="1" applyAlignment="1">
      <alignment vertical="center" wrapText="1"/>
    </xf>
    <xf numFmtId="164" fontId="5" fillId="0" borderId="2" xfId="1" applyNumberFormat="1" applyFont="1" applyFill="1" applyBorder="1" applyAlignment="1">
      <alignment horizontal="center" vertical="center"/>
    </xf>
    <xf numFmtId="1" fontId="12" fillId="0" borderId="2" xfId="1" applyNumberFormat="1" applyFont="1" applyFill="1" applyBorder="1" applyAlignment="1">
      <alignment horizontal="center" vertical="center"/>
    </xf>
    <xf numFmtId="0" fontId="12" fillId="19" borderId="1" xfId="1" applyFont="1" applyFill="1" applyBorder="1" applyAlignment="1">
      <alignment horizontal="center" vertical="center" wrapText="1"/>
    </xf>
    <xf numFmtId="0" fontId="12" fillId="0" borderId="0" xfId="1" applyFont="1" applyBorder="1" applyAlignment="1">
      <alignment horizontal="center" vertical="center"/>
    </xf>
    <xf numFmtId="0" fontId="12" fillId="0" borderId="0" xfId="1" applyFont="1" applyBorder="1" applyAlignment="1">
      <alignment vertical="center"/>
    </xf>
    <xf numFmtId="0" fontId="2" fillId="0" borderId="0" xfId="1" applyFont="1" applyAlignment="1">
      <alignment vertical="center"/>
    </xf>
    <xf numFmtId="164" fontId="2" fillId="0" borderId="0" xfId="1" applyNumberFormat="1" applyFont="1" applyAlignment="1">
      <alignment horizontal="center" vertical="center"/>
    </xf>
    <xf numFmtId="0" fontId="8" fillId="0" borderId="0" xfId="1" applyFont="1" applyFill="1" applyBorder="1" applyAlignment="1">
      <alignment horizontal="center" vertical="center"/>
    </xf>
    <xf numFmtId="0" fontId="19" fillId="0" borderId="0" xfId="1" applyFont="1" applyBorder="1" applyAlignment="1">
      <alignment horizontal="center" vertical="center"/>
    </xf>
    <xf numFmtId="0" fontId="12" fillId="0" borderId="0" xfId="1" applyFont="1" applyBorder="1" applyAlignment="1">
      <alignment vertical="top" wrapText="1"/>
    </xf>
    <xf numFmtId="164" fontId="6" fillId="12" borderId="1" xfId="0" applyNumberFormat="1" applyFont="1" applyFill="1" applyBorder="1" applyAlignment="1">
      <alignment horizontal="center" vertical="center"/>
    </xf>
    <xf numFmtId="164" fontId="15" fillId="0" borderId="5" xfId="0" applyNumberFormat="1" applyFont="1" applyBorder="1" applyAlignment="1" applyProtection="1">
      <alignment horizontal="center" vertical="center"/>
      <protection locked="0"/>
    </xf>
    <xf numFmtId="164" fontId="12" fillId="13" borderId="9" xfId="1" applyNumberFormat="1" applyFont="1" applyFill="1" applyBorder="1" applyAlignment="1" applyProtection="1">
      <alignment horizontal="center" vertical="center"/>
      <protection locked="0"/>
    </xf>
    <xf numFmtId="164" fontId="15" fillId="12" borderId="5" xfId="0" applyNumberFormat="1" applyFont="1" applyFill="1" applyBorder="1" applyAlignment="1" applyProtection="1">
      <alignment horizontal="center" vertical="center"/>
      <protection locked="0"/>
    </xf>
    <xf numFmtId="164" fontId="15" fillId="12" borderId="7" xfId="1" applyNumberFormat="1" applyFont="1" applyFill="1" applyBorder="1" applyAlignment="1" applyProtection="1">
      <alignment horizontal="center" vertical="center" wrapText="1"/>
      <protection locked="0"/>
    </xf>
    <xf numFmtId="2" fontId="15" fillId="12" borderId="2" xfId="0" applyNumberFormat="1" applyFont="1" applyFill="1" applyBorder="1" applyAlignment="1">
      <alignment horizontal="center" vertical="center"/>
    </xf>
    <xf numFmtId="2" fontId="15" fillId="12" borderId="2" xfId="1" applyNumberFormat="1" applyFont="1" applyFill="1" applyBorder="1" applyAlignment="1">
      <alignment horizontal="center" vertical="center" wrapText="1"/>
    </xf>
    <xf numFmtId="164" fontId="12" fillId="13" borderId="6" xfId="1" applyNumberFormat="1" applyFont="1" applyFill="1" applyBorder="1" applyAlignment="1" applyProtection="1">
      <alignment horizontal="center" vertical="center" wrapText="1"/>
      <protection locked="0"/>
    </xf>
    <xf numFmtId="164" fontId="12" fillId="13" borderId="9" xfId="1" applyNumberFormat="1" applyFont="1" applyFill="1" applyBorder="1" applyAlignment="1" applyProtection="1">
      <alignment horizontal="center" vertical="center" wrapText="1"/>
      <protection locked="0"/>
    </xf>
    <xf numFmtId="164" fontId="12" fillId="12" borderId="5" xfId="1" applyNumberFormat="1" applyFont="1" applyFill="1" applyBorder="1" applyAlignment="1">
      <alignment horizontal="center" vertical="center" wrapText="1"/>
    </xf>
    <xf numFmtId="49" fontId="12" fillId="0" borderId="2" xfId="1" applyNumberFormat="1" applyFont="1" applyBorder="1" applyAlignment="1" applyProtection="1">
      <alignment horizontal="center" vertical="center"/>
      <protection locked="0"/>
    </xf>
    <xf numFmtId="164" fontId="12" fillId="13" borderId="7" xfId="0" applyNumberFormat="1" applyFont="1" applyFill="1" applyBorder="1" applyAlignment="1">
      <alignment horizontal="center" vertical="center" wrapText="1"/>
    </xf>
    <xf numFmtId="164" fontId="12" fillId="13" borderId="6" xfId="1" applyNumberFormat="1" applyFont="1" applyFill="1" applyBorder="1" applyAlignment="1" applyProtection="1">
      <alignment horizontal="center" vertical="center"/>
      <protection locked="0"/>
    </xf>
    <xf numFmtId="0" fontId="12" fillId="14" borderId="1" xfId="1" applyFont="1" applyFill="1" applyBorder="1" applyAlignment="1" applyProtection="1">
      <alignment horizontal="center" vertical="center" wrapText="1"/>
      <protection locked="0"/>
    </xf>
    <xf numFmtId="0" fontId="12" fillId="0" borderId="2" xfId="1" applyFont="1" applyBorder="1" applyAlignment="1">
      <alignment horizontal="center" vertical="center" textRotation="90"/>
    </xf>
    <xf numFmtId="0" fontId="12" fillId="14" borderId="4" xfId="1" applyNumberFormat="1" applyFont="1" applyFill="1" applyBorder="1" applyAlignment="1">
      <alignment horizontal="center" vertical="center"/>
    </xf>
    <xf numFmtId="0" fontId="12" fillId="14" borderId="11" xfId="1" applyNumberFormat="1" applyFont="1" applyFill="1" applyBorder="1" applyAlignment="1">
      <alignment horizontal="center" vertical="center"/>
    </xf>
    <xf numFmtId="0" fontId="12" fillId="14" borderId="6" xfId="1" applyNumberFormat="1" applyFont="1" applyFill="1" applyBorder="1" applyAlignment="1">
      <alignment horizontal="center" vertical="center"/>
    </xf>
    <xf numFmtId="0" fontId="14" fillId="0" borderId="0" xfId="0" applyFont="1" applyAlignment="1">
      <alignment horizontal="center"/>
    </xf>
    <xf numFmtId="49" fontId="5" fillId="20" borderId="5" xfId="1" applyNumberFormat="1" applyFont="1" applyFill="1" applyBorder="1" applyAlignment="1">
      <alignment vertical="top"/>
    </xf>
    <xf numFmtId="49" fontId="5" fillId="20" borderId="21" xfId="1" applyNumberFormat="1" applyFont="1" applyFill="1" applyBorder="1" applyAlignment="1">
      <alignment vertical="top"/>
    </xf>
    <xf numFmtId="49" fontId="5" fillId="20" borderId="16" xfId="1" applyNumberFormat="1" applyFont="1" applyFill="1" applyBorder="1" applyAlignment="1">
      <alignment vertical="top"/>
    </xf>
    <xf numFmtId="49" fontId="5" fillId="2" borderId="5" xfId="1" applyNumberFormat="1" applyFont="1" applyFill="1" applyBorder="1" applyAlignment="1">
      <alignment vertical="top"/>
    </xf>
    <xf numFmtId="49" fontId="5" fillId="2" borderId="21" xfId="1" applyNumberFormat="1" applyFont="1" applyFill="1" applyBorder="1" applyAlignment="1">
      <alignment vertical="top"/>
    </xf>
    <xf numFmtId="49" fontId="5" fillId="2" borderId="16" xfId="1" applyNumberFormat="1" applyFont="1" applyFill="1" applyBorder="1" applyAlignment="1">
      <alignment vertical="top"/>
    </xf>
    <xf numFmtId="0" fontId="12" fillId="12" borderId="1" xfId="0" applyFont="1" applyFill="1" applyBorder="1" applyAlignment="1">
      <alignment horizontal="center" vertical="center"/>
    </xf>
    <xf numFmtId="0" fontId="7" fillId="0" borderId="0" xfId="0" applyFont="1"/>
    <xf numFmtId="49" fontId="12" fillId="0" borderId="1" xfId="0" applyNumberFormat="1" applyFont="1" applyBorder="1" applyAlignment="1">
      <alignment horizontal="center" vertical="center"/>
    </xf>
    <xf numFmtId="164" fontId="12" fillId="12" borderId="1" xfId="0" applyNumberFormat="1" applyFont="1" applyFill="1" applyBorder="1" applyAlignment="1">
      <alignment horizontal="center" vertical="center"/>
    </xf>
    <xf numFmtId="0" fontId="8" fillId="0" borderId="3" xfId="1" applyFont="1" applyBorder="1" applyAlignment="1">
      <alignment horizontal="center" vertical="center"/>
    </xf>
    <xf numFmtId="0" fontId="21" fillId="7" borderId="2" xfId="1" applyFont="1" applyFill="1" applyBorder="1" applyAlignment="1">
      <alignment horizontal="center" vertical="center"/>
    </xf>
    <xf numFmtId="0" fontId="8" fillId="0" borderId="2" xfId="1" applyFont="1" applyFill="1" applyBorder="1" applyAlignment="1">
      <alignment horizontal="center" vertical="center"/>
    </xf>
    <xf numFmtId="0" fontId="21" fillId="7" borderId="2" xfId="1" applyFont="1" applyFill="1" applyBorder="1" applyAlignment="1" applyProtection="1">
      <alignment horizontal="center" vertical="center"/>
      <protection locked="0"/>
    </xf>
    <xf numFmtId="0" fontId="8" fillId="0" borderId="2" xfId="1" applyFont="1" applyBorder="1" applyAlignment="1">
      <alignment horizontal="center" vertical="center"/>
    </xf>
    <xf numFmtId="0" fontId="21" fillId="6" borderId="2" xfId="1" applyFont="1" applyFill="1" applyBorder="1" applyAlignment="1">
      <alignment horizontal="center" vertical="center"/>
    </xf>
    <xf numFmtId="49" fontId="21" fillId="20" borderId="21" xfId="1" applyNumberFormat="1" applyFont="1" applyFill="1" applyBorder="1" applyAlignment="1">
      <alignment vertical="top"/>
    </xf>
    <xf numFmtId="49" fontId="21" fillId="2" borderId="21" xfId="1" applyNumberFormat="1" applyFont="1" applyFill="1" applyBorder="1" applyAlignment="1">
      <alignment vertical="top"/>
    </xf>
    <xf numFmtId="0" fontId="21" fillId="7" borderId="5" xfId="1" applyFont="1" applyFill="1" applyBorder="1" applyAlignment="1">
      <alignment horizontal="center" vertical="center"/>
    </xf>
    <xf numFmtId="0" fontId="8" fillId="4" borderId="2" xfId="1" applyFont="1" applyFill="1" applyBorder="1" applyAlignment="1">
      <alignment horizontal="center" vertical="center" wrapText="1"/>
    </xf>
    <xf numFmtId="0" fontId="8" fillId="7" borderId="2" xfId="1" applyFont="1" applyFill="1" applyBorder="1" applyAlignment="1">
      <alignment horizontal="right" vertical="center"/>
    </xf>
    <xf numFmtId="0" fontId="8" fillId="0" borderId="6" xfId="1" applyFont="1" applyBorder="1" applyAlignment="1">
      <alignment horizontal="center" vertical="center"/>
    </xf>
    <xf numFmtId="0" fontId="8" fillId="0" borderId="2" xfId="1" applyFont="1" applyBorder="1" applyAlignment="1">
      <alignment vertical="center"/>
    </xf>
    <xf numFmtId="0" fontId="9" fillId="0" borderId="19" xfId="0" applyFont="1" applyBorder="1" applyAlignment="1">
      <alignment vertical="center"/>
    </xf>
    <xf numFmtId="164" fontId="21" fillId="11" borderId="0" xfId="0" applyNumberFormat="1" applyFont="1" applyFill="1" applyBorder="1" applyAlignment="1">
      <alignment vertical="center"/>
    </xf>
    <xf numFmtId="164" fontId="21" fillId="16" borderId="18" xfId="0" applyNumberFormat="1" applyFont="1" applyFill="1" applyBorder="1" applyAlignment="1">
      <alignment vertical="center"/>
    </xf>
    <xf numFmtId="0" fontId="8" fillId="0" borderId="0" xfId="1" applyFont="1" applyAlignment="1">
      <alignment horizontal="center" vertical="center"/>
    </xf>
    <xf numFmtId="0" fontId="6" fillId="0" borderId="12" xfId="0" applyFont="1" applyBorder="1" applyAlignment="1">
      <alignment vertical="center"/>
    </xf>
    <xf numFmtId="0" fontId="6" fillId="0" borderId="18" xfId="0" applyFont="1" applyBorder="1" applyAlignment="1">
      <alignment vertical="center"/>
    </xf>
    <xf numFmtId="0" fontId="6" fillId="0" borderId="17" xfId="0" applyFont="1" applyBorder="1" applyAlignment="1">
      <alignment vertical="center"/>
    </xf>
    <xf numFmtId="0" fontId="6" fillId="0" borderId="28" xfId="0" applyFont="1" applyBorder="1" applyAlignment="1">
      <alignment vertical="center"/>
    </xf>
    <xf numFmtId="0" fontId="6" fillId="0" borderId="19" xfId="0" applyFont="1" applyBorder="1" applyAlignment="1">
      <alignment vertical="center"/>
    </xf>
    <xf numFmtId="0" fontId="6" fillId="11" borderId="20" xfId="0" applyFont="1" applyFill="1" applyBorder="1" applyAlignment="1">
      <alignment vertical="center"/>
    </xf>
    <xf numFmtId="0" fontId="6" fillId="0" borderId="19" xfId="0" applyFont="1" applyBorder="1" applyAlignment="1">
      <alignment vertical="top"/>
    </xf>
    <xf numFmtId="0" fontId="8" fillId="0" borderId="0" xfId="1" applyFont="1" applyFill="1" applyBorder="1" applyAlignment="1">
      <alignment vertical="center"/>
    </xf>
    <xf numFmtId="0" fontId="12" fillId="0" borderId="1" xfId="0" applyFont="1" applyFill="1" applyBorder="1" applyAlignment="1">
      <alignment horizontal="center" vertical="center"/>
    </xf>
    <xf numFmtId="0" fontId="12" fillId="0" borderId="4" xfId="1" applyNumberFormat="1" applyFont="1" applyFill="1" applyBorder="1" applyAlignment="1">
      <alignment horizontal="center" vertical="center" wrapText="1"/>
    </xf>
    <xf numFmtId="0" fontId="12" fillId="12" borderId="4" xfId="1" applyNumberFormat="1" applyFont="1" applyFill="1" applyBorder="1" applyAlignment="1">
      <alignment horizontal="center" vertical="center" wrapText="1"/>
    </xf>
    <xf numFmtId="0" fontId="12" fillId="12" borderId="11" xfId="1" applyNumberFormat="1" applyFont="1" applyFill="1" applyBorder="1" applyAlignment="1">
      <alignment horizontal="center" vertical="center" wrapText="1"/>
    </xf>
    <xf numFmtId="0" fontId="12" fillId="12" borderId="6" xfId="1" applyNumberFormat="1" applyFont="1" applyFill="1" applyBorder="1" applyAlignment="1">
      <alignment horizontal="center" vertical="center" wrapText="1"/>
    </xf>
    <xf numFmtId="0" fontId="15" fillId="14" borderId="4" xfId="1" applyFont="1" applyFill="1" applyBorder="1" applyAlignment="1">
      <alignment horizontal="center" vertical="center" wrapText="1"/>
    </xf>
    <xf numFmtId="0" fontId="15" fillId="14" borderId="6" xfId="1" applyFont="1" applyFill="1" applyBorder="1" applyAlignment="1">
      <alignment horizontal="center" vertical="center" wrapText="1"/>
    </xf>
    <xf numFmtId="49" fontId="12" fillId="12" borderId="4" xfId="1" applyNumberFormat="1" applyFont="1" applyFill="1" applyBorder="1" applyAlignment="1">
      <alignment horizontal="center" vertical="center" wrapText="1"/>
    </xf>
    <xf numFmtId="164" fontId="12" fillId="13" borderId="7" xfId="1" applyNumberFormat="1" applyFont="1" applyFill="1" applyBorder="1" applyAlignment="1">
      <alignment horizontal="center" vertical="center"/>
    </xf>
    <xf numFmtId="0" fontId="5" fillId="6" borderId="2" xfId="1" applyFont="1" applyFill="1" applyBorder="1" applyAlignment="1">
      <alignment horizontal="center" vertical="center"/>
    </xf>
    <xf numFmtId="0" fontId="5" fillId="7" borderId="2" xfId="1" applyFont="1" applyFill="1" applyBorder="1" applyAlignment="1">
      <alignment horizontal="center" vertical="center"/>
    </xf>
    <xf numFmtId="0" fontId="12" fillId="12" borderId="2" xfId="0" applyNumberFormat="1" applyFont="1" applyFill="1" applyBorder="1" applyAlignment="1">
      <alignment horizontal="center" vertical="center"/>
    </xf>
    <xf numFmtId="0" fontId="5" fillId="6" borderId="7" xfId="1" applyFont="1" applyFill="1" applyBorder="1" applyAlignment="1">
      <alignment horizontal="center" vertical="center"/>
    </xf>
    <xf numFmtId="0" fontId="5" fillId="6" borderId="1" xfId="1" applyFont="1" applyFill="1" applyBorder="1" applyAlignment="1">
      <alignment horizontal="center" vertical="center"/>
    </xf>
    <xf numFmtId="0" fontId="9" fillId="0" borderId="1" xfId="1" applyFont="1" applyBorder="1"/>
    <xf numFmtId="164" fontId="5" fillId="0" borderId="6" xfId="1" applyNumberFormat="1" applyFont="1" applyFill="1" applyBorder="1" applyAlignment="1">
      <alignment horizontal="center" vertical="center"/>
    </xf>
    <xf numFmtId="0" fontId="12" fillId="0" borderId="6" xfId="1" applyNumberFormat="1" applyFont="1" applyFill="1" applyBorder="1" applyAlignment="1">
      <alignment horizontal="center" vertical="center"/>
    </xf>
    <xf numFmtId="0" fontId="2" fillId="0" borderId="1" xfId="1" applyFont="1" applyFill="1" applyBorder="1" applyAlignment="1">
      <alignment vertical="center"/>
    </xf>
    <xf numFmtId="0" fontId="2" fillId="0" borderId="1" xfId="1" applyFont="1" applyFill="1" applyBorder="1" applyAlignment="1">
      <alignment vertical="top"/>
    </xf>
    <xf numFmtId="0" fontId="12" fillId="0" borderId="7" xfId="1" applyNumberFormat="1" applyFont="1" applyFill="1" applyBorder="1" applyAlignment="1">
      <alignment horizontal="center" vertical="center"/>
    </xf>
    <xf numFmtId="164" fontId="2" fillId="0" borderId="0" xfId="1" applyNumberFormat="1" applyFont="1" applyBorder="1" applyAlignment="1">
      <alignment vertical="top"/>
    </xf>
    <xf numFmtId="0" fontId="6" fillId="0" borderId="2" xfId="1" applyFont="1" applyFill="1" applyBorder="1" applyAlignment="1">
      <alignment horizontal="left" vertical="top" wrapText="1"/>
    </xf>
    <xf numFmtId="0" fontId="6" fillId="0" borderId="4" xfId="1" applyFont="1" applyFill="1" applyBorder="1" applyAlignment="1" applyProtection="1">
      <alignment horizontal="left" vertical="top" wrapText="1"/>
      <protection locked="0"/>
    </xf>
    <xf numFmtId="0" fontId="6" fillId="14" borderId="12" xfId="1" applyFont="1" applyFill="1" applyBorder="1" applyAlignment="1" applyProtection="1">
      <alignment vertical="top" wrapText="1"/>
      <protection locked="0"/>
    </xf>
    <xf numFmtId="0" fontId="6" fillId="12" borderId="4" xfId="1" applyFont="1" applyFill="1" applyBorder="1" applyAlignment="1">
      <alignment horizontal="left" vertical="top" wrapText="1"/>
    </xf>
    <xf numFmtId="0" fontId="6" fillId="12" borderId="5" xfId="1" applyFont="1" applyFill="1" applyBorder="1" applyAlignment="1">
      <alignment vertical="top" wrapText="1"/>
    </xf>
    <xf numFmtId="0" fontId="6" fillId="12" borderId="4" xfId="1" applyFont="1" applyFill="1" applyBorder="1" applyAlignment="1">
      <alignment vertical="top" wrapText="1"/>
    </xf>
    <xf numFmtId="49" fontId="3" fillId="20" borderId="21" xfId="1" applyNumberFormat="1" applyFont="1" applyFill="1" applyBorder="1" applyAlignment="1">
      <alignment vertical="top"/>
    </xf>
    <xf numFmtId="49" fontId="3" fillId="2" borderId="21" xfId="1" applyNumberFormat="1" applyFont="1" applyFill="1" applyBorder="1" applyAlignment="1">
      <alignment vertical="top"/>
    </xf>
    <xf numFmtId="164" fontId="6" fillId="0" borderId="2" xfId="1" applyNumberFormat="1" applyFont="1" applyFill="1" applyBorder="1" applyAlignment="1">
      <alignment horizontal="left" vertical="top" wrapText="1"/>
    </xf>
    <xf numFmtId="0" fontId="6" fillId="0" borderId="2" xfId="0" applyFont="1" applyBorder="1" applyAlignment="1">
      <alignment horizontal="left" vertical="center" wrapText="1"/>
    </xf>
    <xf numFmtId="0" fontId="23" fillId="0" borderId="30" xfId="1" applyFont="1" applyBorder="1" applyAlignment="1">
      <alignment vertical="top" wrapText="1"/>
    </xf>
    <xf numFmtId="0" fontId="6" fillId="0" borderId="0" xfId="0" applyFont="1" applyBorder="1" applyAlignment="1">
      <alignment horizontal="center" vertical="center"/>
    </xf>
    <xf numFmtId="0" fontId="6" fillId="0" borderId="0" xfId="1" applyFont="1" applyAlignment="1">
      <alignment vertical="top"/>
    </xf>
    <xf numFmtId="164" fontId="12" fillId="0" borderId="0" xfId="1" applyNumberFormat="1" applyFont="1" applyFill="1" applyBorder="1" applyAlignment="1">
      <alignment horizontal="center" vertical="center"/>
    </xf>
    <xf numFmtId="164" fontId="12" fillId="13" borderId="9" xfId="1" applyNumberFormat="1" applyFont="1" applyFill="1" applyBorder="1" applyAlignment="1">
      <alignment horizontal="center" vertical="center" wrapText="1"/>
    </xf>
    <xf numFmtId="0" fontId="12" fillId="14" borderId="1" xfId="1" applyFont="1" applyFill="1" applyBorder="1" applyAlignment="1" applyProtection="1">
      <alignment horizontal="center" vertical="center" wrapText="1"/>
      <protection locked="0"/>
    </xf>
    <xf numFmtId="0" fontId="6" fillId="0" borderId="0" xfId="1" applyFont="1" applyBorder="1" applyAlignment="1">
      <alignment vertical="top" wrapText="1"/>
    </xf>
    <xf numFmtId="164" fontId="12" fillId="0" borderId="6" xfId="1" applyNumberFormat="1" applyFont="1" applyFill="1" applyBorder="1" applyAlignment="1">
      <alignment horizontal="center" vertical="center"/>
    </xf>
    <xf numFmtId="0" fontId="2" fillId="0" borderId="0" xfId="1" applyFont="1" applyBorder="1" applyAlignment="1">
      <alignment horizontal="center" vertical="top"/>
    </xf>
    <xf numFmtId="0" fontId="2" fillId="0" borderId="0" xfId="1" applyFont="1" applyFill="1" applyBorder="1" applyAlignment="1">
      <alignment horizontal="center" vertical="top"/>
    </xf>
    <xf numFmtId="0" fontId="18" fillId="0" borderId="0" xfId="1" applyFont="1" applyFill="1" applyBorder="1" applyAlignment="1">
      <alignment horizontal="center" vertical="top"/>
    </xf>
    <xf numFmtId="0" fontId="5" fillId="0" borderId="0" xfId="1" applyFont="1" applyBorder="1" applyAlignment="1">
      <alignment horizontal="center" vertical="top"/>
    </xf>
    <xf numFmtId="0" fontId="6" fillId="0" borderId="0" xfId="1" applyFont="1" applyBorder="1" applyAlignment="1">
      <alignment horizontal="center" vertical="top"/>
    </xf>
    <xf numFmtId="0" fontId="12" fillId="0" borderId="0" xfId="1" applyFont="1" applyBorder="1" applyAlignment="1">
      <alignment horizontal="center" vertical="top"/>
    </xf>
    <xf numFmtId="0" fontId="0" fillId="0" borderId="0" xfId="0" applyAlignment="1">
      <alignment horizontal="center"/>
    </xf>
    <xf numFmtId="164" fontId="12" fillId="0" borderId="5" xfId="1" applyNumberFormat="1" applyFont="1" applyFill="1" applyBorder="1" applyAlignment="1">
      <alignment horizontal="center" vertical="center" wrapText="1"/>
    </xf>
    <xf numFmtId="0" fontId="25" fillId="0" borderId="0" xfId="3"/>
    <xf numFmtId="0" fontId="26" fillId="0" borderId="0" xfId="3" applyFont="1" applyFill="1" applyBorder="1" applyAlignment="1">
      <alignment horizontal="left" vertical="top" wrapText="1"/>
    </xf>
    <xf numFmtId="0" fontId="26" fillId="0" borderId="0" xfId="3" applyFont="1" applyFill="1" applyBorder="1"/>
    <xf numFmtId="166" fontId="26" fillId="0" borderId="0" xfId="3" applyNumberFormat="1" applyFont="1" applyFill="1" applyBorder="1" applyAlignment="1">
      <alignment horizontal="left" vertical="top" wrapText="1"/>
    </xf>
    <xf numFmtId="0" fontId="25" fillId="0" borderId="0" xfId="3" applyFont="1" applyFill="1" applyBorder="1" applyAlignment="1">
      <alignment vertical="top"/>
    </xf>
    <xf numFmtId="0" fontId="26" fillId="0" borderId="0" xfId="3" applyFont="1" applyBorder="1" applyAlignment="1">
      <alignment wrapText="1"/>
    </xf>
    <xf numFmtId="0" fontId="25" fillId="0" borderId="0" xfId="3" applyBorder="1"/>
    <xf numFmtId="0" fontId="2" fillId="0" borderId="0" xfId="1" applyFont="1" applyFill="1" applyBorder="1" applyAlignment="1" applyProtection="1">
      <alignment vertical="top"/>
      <protection locked="0"/>
    </xf>
    <xf numFmtId="0" fontId="25" fillId="0" borderId="0" xfId="3" applyFill="1" applyBorder="1"/>
    <xf numFmtId="16" fontId="12" fillId="0" borderId="4" xfId="1" applyNumberFormat="1" applyFont="1" applyFill="1" applyBorder="1" applyAlignment="1" applyProtection="1">
      <alignment horizontal="center" vertical="center" wrapText="1"/>
      <protection locked="0"/>
    </xf>
    <xf numFmtId="0" fontId="2" fillId="0" borderId="1" xfId="1" applyFont="1" applyBorder="1" applyAlignment="1">
      <alignment vertical="center"/>
    </xf>
    <xf numFmtId="0" fontId="12" fillId="0" borderId="4" xfId="1" applyFont="1" applyFill="1" applyBorder="1" applyAlignment="1">
      <alignment horizontal="center" vertical="center" wrapText="1"/>
    </xf>
    <xf numFmtId="0" fontId="6" fillId="0" borderId="4" xfId="0" applyFont="1" applyBorder="1" applyAlignment="1">
      <alignment horizontal="left" vertical="center"/>
    </xf>
    <xf numFmtId="0" fontId="12" fillId="14" borderId="4" xfId="1" applyFont="1" applyFill="1" applyBorder="1" applyAlignment="1">
      <alignment horizontal="center" wrapText="1"/>
    </xf>
    <xf numFmtId="0" fontId="21" fillId="11" borderId="2" xfId="1" applyFont="1" applyFill="1" applyBorder="1" applyAlignment="1">
      <alignment horizontal="center" vertical="center"/>
    </xf>
    <xf numFmtId="49" fontId="21" fillId="4" borderId="2" xfId="1" applyNumberFormat="1" applyFont="1" applyFill="1" applyBorder="1" applyAlignment="1">
      <alignment horizontal="center" vertical="center" wrapText="1"/>
    </xf>
    <xf numFmtId="0" fontId="21" fillId="0" borderId="2" xfId="1" applyFont="1" applyFill="1" applyBorder="1" applyAlignment="1">
      <alignment horizontal="center" vertical="center"/>
    </xf>
    <xf numFmtId="0" fontId="21" fillId="0" borderId="2" xfId="1" applyFont="1" applyFill="1" applyBorder="1" applyAlignment="1">
      <alignment horizontal="center" vertical="center" wrapText="1"/>
    </xf>
    <xf numFmtId="0" fontId="21" fillId="14" borderId="2" xfId="1" applyFont="1" applyFill="1" applyBorder="1" applyAlignment="1">
      <alignment horizontal="center" vertical="center"/>
    </xf>
    <xf numFmtId="0" fontId="21" fillId="14" borderId="4" xfId="1" applyFont="1" applyFill="1" applyBorder="1" applyAlignment="1">
      <alignment vertical="center" wrapText="1"/>
    </xf>
    <xf numFmtId="0" fontId="21" fillId="0" borderId="2" xfId="1" applyFont="1" applyBorder="1" applyAlignment="1">
      <alignment horizontal="center" vertical="center"/>
    </xf>
    <xf numFmtId="0" fontId="21" fillId="0" borderId="2" xfId="1" applyFont="1" applyBorder="1" applyAlignment="1">
      <alignment horizontal="center" vertical="center" wrapText="1"/>
    </xf>
    <xf numFmtId="0" fontId="21" fillId="0" borderId="2" xfId="1" applyFont="1" applyBorder="1" applyAlignment="1" applyProtection="1">
      <alignment horizontal="center" vertical="center"/>
      <protection locked="0"/>
    </xf>
    <xf numFmtId="0" fontId="21" fillId="12" borderId="2" xfId="1" applyFont="1" applyFill="1" applyBorder="1" applyAlignment="1" applyProtection="1">
      <alignment horizontal="center" vertical="center" wrapText="1"/>
      <protection locked="0"/>
    </xf>
    <xf numFmtId="0" fontId="21" fillId="0" borderId="4" xfId="1" applyFont="1" applyFill="1" applyBorder="1" applyAlignment="1">
      <alignment horizontal="center" vertical="center"/>
    </xf>
    <xf numFmtId="164" fontId="12" fillId="24" borderId="7" xfId="0" applyNumberFormat="1" applyFont="1" applyFill="1" applyBorder="1" applyAlignment="1">
      <alignment horizontal="center" vertical="center" wrapText="1"/>
    </xf>
    <xf numFmtId="164" fontId="12" fillId="24" borderId="5" xfId="1" applyNumberFormat="1" applyFont="1" applyFill="1" applyBorder="1" applyAlignment="1">
      <alignment horizontal="center" vertical="center" wrapText="1"/>
    </xf>
    <xf numFmtId="164" fontId="12" fillId="24" borderId="1" xfId="1" applyNumberFormat="1" applyFont="1" applyFill="1" applyBorder="1" applyAlignment="1" applyProtection="1">
      <alignment horizontal="center" vertical="center" wrapText="1"/>
      <protection locked="0"/>
    </xf>
    <xf numFmtId="164" fontId="12" fillId="24" borderId="6" xfId="1" applyNumberFormat="1" applyFont="1" applyFill="1" applyBorder="1" applyAlignment="1" applyProtection="1">
      <alignment horizontal="center" vertical="center" wrapText="1"/>
      <protection locked="0"/>
    </xf>
    <xf numFmtId="164" fontId="12" fillId="24" borderId="9" xfId="1" applyNumberFormat="1" applyFont="1" applyFill="1" applyBorder="1" applyAlignment="1" applyProtection="1">
      <alignment horizontal="center" vertical="center" wrapText="1"/>
      <protection locked="0"/>
    </xf>
    <xf numFmtId="164" fontId="12" fillId="24" borderId="6" xfId="1" applyNumberFormat="1" applyFont="1" applyFill="1" applyBorder="1" applyAlignment="1" applyProtection="1">
      <alignment horizontal="center" vertical="center"/>
      <protection locked="0"/>
    </xf>
    <xf numFmtId="164" fontId="12" fillId="24" borderId="9" xfId="1" applyNumberFormat="1" applyFont="1" applyFill="1" applyBorder="1" applyAlignment="1" applyProtection="1">
      <alignment horizontal="center" vertical="center"/>
      <protection locked="0"/>
    </xf>
    <xf numFmtId="164" fontId="12" fillId="24" borderId="5" xfId="1" applyNumberFormat="1" applyFont="1" applyFill="1" applyBorder="1" applyAlignment="1">
      <alignment horizontal="center" vertical="center"/>
    </xf>
    <xf numFmtId="164" fontId="20" fillId="24" borderId="5" xfId="1" applyNumberFormat="1" applyFont="1" applyFill="1" applyBorder="1" applyAlignment="1">
      <alignment horizontal="center" vertical="center"/>
    </xf>
    <xf numFmtId="164" fontId="12" fillId="24" borderId="7" xfId="1" applyNumberFormat="1" applyFont="1" applyFill="1" applyBorder="1" applyAlignment="1">
      <alignment horizontal="center" vertical="center"/>
    </xf>
    <xf numFmtId="164" fontId="12" fillId="24" borderId="1" xfId="1" applyNumberFormat="1" applyFont="1" applyFill="1" applyBorder="1" applyAlignment="1">
      <alignment horizontal="center" vertical="center"/>
    </xf>
    <xf numFmtId="164" fontId="12" fillId="24" borderId="5" xfId="0" applyNumberFormat="1" applyFont="1" applyFill="1" applyBorder="1" applyAlignment="1">
      <alignment horizontal="center" vertical="center"/>
    </xf>
    <xf numFmtId="164" fontId="12" fillId="24" borderId="8" xfId="0" applyNumberFormat="1" applyFont="1" applyFill="1" applyBorder="1" applyAlignment="1">
      <alignment horizontal="center" vertical="center"/>
    </xf>
    <xf numFmtId="0" fontId="2" fillId="12" borderId="0" xfId="1" applyFont="1" applyFill="1" applyBorder="1" applyAlignment="1">
      <alignment horizontal="center" vertical="top"/>
    </xf>
    <xf numFmtId="0" fontId="6" fillId="0" borderId="0" xfId="1" applyFont="1" applyBorder="1" applyAlignment="1">
      <alignment horizontal="left" vertical="top" wrapText="1"/>
    </xf>
    <xf numFmtId="0" fontId="21" fillId="14" borderId="6" xfId="1" applyFont="1" applyFill="1" applyBorder="1" applyAlignment="1">
      <alignment horizontal="center" vertical="center" wrapText="1"/>
    </xf>
    <xf numFmtId="0" fontId="12" fillId="0" borderId="0" xfId="1" applyFont="1" applyBorder="1" applyAlignment="1">
      <alignment horizontal="center" vertical="center"/>
    </xf>
    <xf numFmtId="164" fontId="12" fillId="24" borderId="9" xfId="1" applyNumberFormat="1" applyFont="1" applyFill="1" applyBorder="1" applyAlignment="1">
      <alignment horizontal="center" vertical="center"/>
    </xf>
    <xf numFmtId="0" fontId="12" fillId="0" borderId="2" xfId="1" applyFont="1" applyBorder="1" applyAlignment="1">
      <alignment horizontal="center" vertical="top" wrapText="1"/>
    </xf>
    <xf numFmtId="0" fontId="12" fillId="0" borderId="0" xfId="1" applyFont="1" applyBorder="1"/>
    <xf numFmtId="0" fontId="12" fillId="0" borderId="0" xfId="1" applyFont="1"/>
    <xf numFmtId="0" fontId="12" fillId="0" borderId="1" xfId="1" applyFont="1" applyBorder="1" applyAlignment="1">
      <alignment horizontal="center" vertical="top" wrapText="1"/>
    </xf>
    <xf numFmtId="49" fontId="12" fillId="0" borderId="1" xfId="1" applyNumberFormat="1" applyFont="1" applyBorder="1" applyAlignment="1">
      <alignment horizontal="center" vertical="top" wrapText="1"/>
    </xf>
    <xf numFmtId="0" fontId="12" fillId="0" borderId="0" xfId="1" applyFont="1" applyAlignment="1">
      <alignment horizontal="center"/>
    </xf>
    <xf numFmtId="0" fontId="0" fillId="0" borderId="42" xfId="0" applyBorder="1"/>
    <xf numFmtId="0" fontId="6" fillId="0" borderId="2" xfId="1" applyFont="1" applyFill="1" applyBorder="1" applyAlignment="1">
      <alignment horizontal="left" vertical="top" wrapText="1"/>
    </xf>
    <xf numFmtId="0" fontId="12" fillId="0" borderId="0" xfId="1" applyFont="1" applyBorder="1" applyAlignment="1">
      <alignment horizontal="center" vertical="center"/>
    </xf>
    <xf numFmtId="164" fontId="12" fillId="4" borderId="9" xfId="0" applyNumberFormat="1" applyFont="1" applyFill="1" applyBorder="1" applyAlignment="1">
      <alignment horizontal="center" vertical="center" wrapText="1"/>
    </xf>
    <xf numFmtId="0" fontId="21" fillId="0" borderId="5" xfId="1" applyFont="1" applyFill="1" applyBorder="1" applyAlignment="1">
      <alignment horizontal="center" vertical="center"/>
    </xf>
    <xf numFmtId="164" fontId="12" fillId="24" borderId="27" xfId="1" applyNumberFormat="1" applyFont="1" applyFill="1" applyBorder="1" applyAlignment="1">
      <alignment horizontal="center" vertical="center"/>
    </xf>
    <xf numFmtId="164" fontId="12" fillId="13" borderId="27" xfId="1" applyNumberFormat="1" applyFont="1" applyFill="1" applyBorder="1" applyAlignment="1">
      <alignment horizontal="center" vertical="center"/>
    </xf>
    <xf numFmtId="164" fontId="12" fillId="0" borderId="9" xfId="1" applyNumberFormat="1" applyFont="1" applyFill="1" applyBorder="1" applyAlignment="1">
      <alignment horizontal="center" vertical="center"/>
    </xf>
    <xf numFmtId="164" fontId="12" fillId="12" borderId="9" xfId="1" applyNumberFormat="1" applyFont="1" applyFill="1" applyBorder="1" applyAlignment="1">
      <alignment horizontal="center" vertical="center"/>
    </xf>
    <xf numFmtId="164" fontId="12" fillId="0" borderId="1" xfId="1" applyNumberFormat="1" applyFont="1" applyFill="1" applyBorder="1" applyAlignment="1">
      <alignment horizontal="center" vertical="center"/>
    </xf>
    <xf numFmtId="164" fontId="12" fillId="12" borderId="1" xfId="1" applyNumberFormat="1" applyFont="1" applyFill="1" applyBorder="1" applyAlignment="1">
      <alignment horizontal="center" vertical="center"/>
    </xf>
    <xf numFmtId="0" fontId="5" fillId="0" borderId="33" xfId="1" applyFont="1" applyBorder="1" applyAlignment="1">
      <alignment horizontal="right" vertical="top" wrapText="1"/>
    </xf>
    <xf numFmtId="0" fontId="5" fillId="0" borderId="34" xfId="1" applyFont="1" applyBorder="1" applyAlignment="1">
      <alignment horizontal="right" vertical="top" wrapText="1"/>
    </xf>
    <xf numFmtId="0" fontId="2" fillId="0" borderId="22" xfId="1" applyFont="1" applyBorder="1" applyAlignment="1">
      <alignment horizontal="center" vertical="center"/>
    </xf>
    <xf numFmtId="0" fontId="2" fillId="0" borderId="0" xfId="1" applyFont="1" applyBorder="1" applyAlignment="1">
      <alignment vertical="top"/>
    </xf>
    <xf numFmtId="0" fontId="10" fillId="9" borderId="0" xfId="1" applyFont="1" applyFill="1" applyBorder="1" applyAlignment="1">
      <alignment horizontal="center" vertical="top"/>
    </xf>
    <xf numFmtId="0" fontId="2" fillId="10" borderId="0" xfId="1" applyFont="1" applyFill="1" applyBorder="1" applyAlignment="1">
      <alignment vertical="top"/>
    </xf>
    <xf numFmtId="0" fontId="2" fillId="0" borderId="0" xfId="1" applyFont="1" applyBorder="1" applyAlignment="1">
      <alignment horizontal="center" vertical="top"/>
    </xf>
    <xf numFmtId="0" fontId="2" fillId="0" borderId="0" xfId="0" applyFont="1" applyBorder="1" applyAlignment="1">
      <alignment vertical="top"/>
    </xf>
    <xf numFmtId="0" fontId="2" fillId="0" borderId="0" xfId="0" applyFont="1" applyAlignment="1">
      <alignment vertical="center"/>
    </xf>
    <xf numFmtId="0" fontId="2" fillId="0" borderId="0" xfId="0" applyFont="1" applyAlignment="1">
      <alignment horizontal="center" vertical="top"/>
    </xf>
    <xf numFmtId="168" fontId="9" fillId="0" borderId="0" xfId="41" applyNumberFormat="1" applyAlignment="1">
      <alignment vertical="top"/>
    </xf>
    <xf numFmtId="0" fontId="2" fillId="0" borderId="0" xfId="0" applyFont="1" applyAlignment="1">
      <alignment vertical="top"/>
    </xf>
    <xf numFmtId="0" fontId="4" fillId="0" borderId="33" xfId="1" applyFont="1" applyBorder="1" applyAlignment="1">
      <alignment vertical="top" wrapText="1"/>
    </xf>
    <xf numFmtId="0" fontId="4" fillId="0" borderId="32" xfId="1" applyFont="1" applyBorder="1" applyAlignment="1">
      <alignment vertical="top" wrapText="1"/>
    </xf>
    <xf numFmtId="0" fontId="0" fillId="0" borderId="0" xfId="0"/>
    <xf numFmtId="0" fontId="2" fillId="0" borderId="0" xfId="1" applyFont="1" applyBorder="1" applyAlignment="1">
      <alignment vertical="top"/>
    </xf>
    <xf numFmtId="0" fontId="10" fillId="9" borderId="0" xfId="1" applyFont="1" applyFill="1" applyBorder="1" applyAlignment="1">
      <alignment horizontal="center" vertical="top"/>
    </xf>
    <xf numFmtId="0" fontId="9" fillId="0" borderId="0" xfId="1" applyFont="1"/>
    <xf numFmtId="0" fontId="2" fillId="10" borderId="0" xfId="1" applyFont="1" applyFill="1" applyBorder="1" applyAlignment="1">
      <alignment vertical="top"/>
    </xf>
    <xf numFmtId="0" fontId="2" fillId="0" borderId="0" xfId="1" applyFont="1" applyBorder="1" applyAlignment="1">
      <alignment horizontal="center" vertical="top"/>
    </xf>
    <xf numFmtId="0" fontId="14" fillId="0" borderId="0" xfId="0" applyFont="1" applyBorder="1" applyAlignment="1">
      <alignment vertical="top"/>
    </xf>
    <xf numFmtId="0" fontId="14" fillId="0" borderId="0" xfId="0" applyFont="1" applyBorder="1" applyAlignment="1">
      <alignment horizontal="center" vertical="top"/>
    </xf>
    <xf numFmtId="0" fontId="12" fillId="0" borderId="0" xfId="0" applyFont="1" applyBorder="1" applyAlignment="1">
      <alignment vertical="top"/>
    </xf>
    <xf numFmtId="0" fontId="14" fillId="0" borderId="0" xfId="0" applyFont="1" applyBorder="1"/>
    <xf numFmtId="14" fontId="8" fillId="0" borderId="0" xfId="0" applyNumberFormat="1" applyFont="1" applyAlignment="1">
      <alignment vertical="center"/>
    </xf>
    <xf numFmtId="49" fontId="21" fillId="4" borderId="6" xfId="1" applyNumberFormat="1" applyFont="1" applyFill="1" applyBorder="1" applyAlignment="1">
      <alignment horizontal="center" vertical="center" wrapText="1"/>
    </xf>
    <xf numFmtId="164" fontId="12" fillId="24" borderId="9" xfId="1" applyNumberFormat="1" applyFont="1" applyFill="1" applyBorder="1" applyAlignment="1">
      <alignment horizontal="center" vertical="center" wrapText="1"/>
    </xf>
    <xf numFmtId="164" fontId="12" fillId="13" borderId="22"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top"/>
    </xf>
    <xf numFmtId="49" fontId="5" fillId="3" borderId="1" xfId="1" applyNumberFormat="1" applyFont="1" applyFill="1" applyBorder="1" applyAlignment="1">
      <alignment horizontal="center" vertical="top"/>
    </xf>
    <xf numFmtId="164" fontId="5" fillId="3" borderId="1" xfId="1" applyNumberFormat="1" applyFont="1" applyFill="1" applyBorder="1" applyAlignment="1">
      <alignment horizontal="center" vertical="center"/>
    </xf>
    <xf numFmtId="49" fontId="5" fillId="3" borderId="1" xfId="1" applyNumberFormat="1" applyFont="1" applyFill="1" applyBorder="1" applyAlignment="1">
      <alignment vertical="top"/>
    </xf>
    <xf numFmtId="49" fontId="21" fillId="3" borderId="1" xfId="1" applyNumberFormat="1" applyFont="1" applyFill="1" applyBorder="1" applyAlignment="1">
      <alignment vertical="top"/>
    </xf>
    <xf numFmtId="164" fontId="12" fillId="14" borderId="27" xfId="0" applyNumberFormat="1" applyFont="1" applyFill="1" applyBorder="1" applyAlignment="1">
      <alignment horizontal="center" vertical="center" wrapText="1"/>
    </xf>
    <xf numFmtId="164" fontId="12" fillId="14" borderId="10" xfId="0" applyNumberFormat="1" applyFont="1" applyFill="1" applyBorder="1" applyAlignment="1">
      <alignment horizontal="center" vertical="center" wrapText="1"/>
    </xf>
    <xf numFmtId="164" fontId="12" fillId="14" borderId="1" xfId="0" applyNumberFormat="1" applyFont="1" applyFill="1" applyBorder="1" applyAlignment="1">
      <alignment horizontal="center" vertical="center" wrapText="1"/>
    </xf>
    <xf numFmtId="0" fontId="12" fillId="12" borderId="1" xfId="1" applyNumberFormat="1" applyFont="1" applyFill="1" applyBorder="1" applyAlignment="1">
      <alignment horizontal="center" vertical="center" wrapText="1"/>
    </xf>
    <xf numFmtId="0" fontId="6" fillId="12" borderId="1" xfId="1" applyFont="1" applyFill="1" applyBorder="1" applyAlignment="1">
      <alignment horizontal="left" vertical="top" wrapText="1"/>
    </xf>
    <xf numFmtId="0" fontId="12" fillId="12" borderId="1" xfId="1" applyNumberFormat="1" applyFont="1" applyFill="1" applyBorder="1" applyAlignment="1">
      <alignment horizontal="center" vertical="center"/>
    </xf>
    <xf numFmtId="49" fontId="5" fillId="3" borderId="10" xfId="1" applyNumberFormat="1" applyFont="1" applyFill="1" applyBorder="1" applyAlignment="1">
      <alignment vertical="center"/>
    </xf>
    <xf numFmtId="49" fontId="5" fillId="3" borderId="42" xfId="1" applyNumberFormat="1" applyFont="1" applyFill="1" applyBorder="1" applyAlignment="1">
      <alignment vertical="center"/>
    </xf>
    <xf numFmtId="49" fontId="5" fillId="3" borderId="53" xfId="1" applyNumberFormat="1" applyFont="1" applyFill="1" applyBorder="1" applyAlignment="1">
      <alignment vertical="center"/>
    </xf>
    <xf numFmtId="0" fontId="6" fillId="12" borderId="1" xfId="0" applyFont="1" applyFill="1" applyBorder="1" applyAlignment="1">
      <alignment vertical="center" wrapText="1"/>
    </xf>
    <xf numFmtId="0" fontId="6" fillId="12" borderId="30" xfId="0" applyFont="1" applyFill="1" applyBorder="1" applyAlignment="1">
      <alignment vertical="center" wrapText="1"/>
    </xf>
    <xf numFmtId="0" fontId="6" fillId="0" borderId="1" xfId="1" applyFont="1" applyBorder="1" applyAlignment="1">
      <alignment horizontal="center" vertical="center"/>
    </xf>
    <xf numFmtId="0" fontId="6" fillId="19" borderId="1" xfId="1" applyFont="1" applyFill="1" applyBorder="1" applyAlignment="1">
      <alignment horizontal="center" vertical="center" wrapText="1"/>
    </xf>
    <xf numFmtId="164" fontId="5" fillId="19" borderId="1" xfId="1" applyNumberFormat="1" applyFont="1" applyFill="1" applyBorder="1" applyAlignment="1">
      <alignment horizontal="center" vertical="center"/>
    </xf>
    <xf numFmtId="0" fontId="12" fillId="0" borderId="0" xfId="0" applyFont="1" applyBorder="1" applyAlignment="1">
      <alignment horizontal="left" vertical="top"/>
    </xf>
    <xf numFmtId="168" fontId="9" fillId="0" borderId="0" xfId="49" applyNumberFormat="1" applyAlignment="1">
      <alignment vertical="top"/>
    </xf>
    <xf numFmtId="164" fontId="2" fillId="0" borderId="0" xfId="0" applyNumberFormat="1" applyFont="1" applyAlignment="1">
      <alignment vertical="center"/>
    </xf>
    <xf numFmtId="14" fontId="12" fillId="0" borderId="0" xfId="0" applyNumberFormat="1" applyFont="1" applyAlignment="1">
      <alignment vertical="center"/>
    </xf>
    <xf numFmtId="0" fontId="12" fillId="0" borderId="0" xfId="1" applyFont="1" applyAlignment="1">
      <alignment vertical="top"/>
    </xf>
    <xf numFmtId="0" fontId="12" fillId="0" borderId="0" xfId="1" applyFont="1" applyAlignment="1">
      <alignment horizontal="center" vertical="center"/>
    </xf>
    <xf numFmtId="0" fontId="12" fillId="0" borderId="0" xfId="1" applyFont="1" applyAlignment="1">
      <alignment vertical="center"/>
    </xf>
    <xf numFmtId="164" fontId="12" fillId="14" borderId="9" xfId="0" applyNumberFormat="1" applyFont="1" applyFill="1" applyBorder="1" applyAlignment="1">
      <alignment horizontal="center" vertical="center"/>
    </xf>
    <xf numFmtId="164" fontId="12" fillId="13" borderId="5" xfId="1" applyNumberFormat="1" applyFont="1" applyFill="1" applyBorder="1" applyAlignment="1">
      <alignment horizontal="center" vertical="center" wrapText="1"/>
    </xf>
    <xf numFmtId="0" fontId="6" fillId="12" borderId="1" xfId="0" applyFont="1" applyFill="1" applyBorder="1" applyAlignment="1">
      <alignment vertical="top" wrapText="1"/>
    </xf>
    <xf numFmtId="164"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23" fillId="0" borderId="0" xfId="1" applyFont="1" applyBorder="1" applyAlignment="1">
      <alignment vertical="top" wrapText="1"/>
    </xf>
    <xf numFmtId="164" fontId="12" fillId="13" borderId="9" xfId="1" applyNumberFormat="1" applyFont="1" applyFill="1" applyBorder="1" applyAlignment="1">
      <alignment horizontal="center" vertical="center"/>
    </xf>
    <xf numFmtId="164" fontId="17" fillId="13" borderId="7" xfId="1" applyNumberFormat="1" applyFont="1" applyFill="1" applyBorder="1" applyAlignment="1">
      <alignment horizontal="center" vertical="center"/>
    </xf>
    <xf numFmtId="164" fontId="12" fillId="14" borderId="5" xfId="1" applyNumberFormat="1" applyFont="1" applyFill="1" applyBorder="1" applyAlignment="1">
      <alignment horizontal="center" vertical="center" wrapText="1"/>
    </xf>
    <xf numFmtId="0" fontId="6" fillId="0" borderId="1" xfId="1" applyFont="1" applyFill="1" applyBorder="1" applyAlignment="1">
      <alignment vertical="top" wrapText="1"/>
    </xf>
    <xf numFmtId="0" fontId="20" fillId="0" borderId="5" xfId="1" applyNumberFormat="1" applyFont="1" applyFill="1" applyBorder="1" applyAlignment="1">
      <alignment horizontal="center" vertical="center"/>
    </xf>
    <xf numFmtId="164" fontId="12" fillId="4" borderId="5" xfId="1" applyNumberFormat="1" applyFont="1" applyFill="1" applyBorder="1" applyAlignment="1">
      <alignment horizontal="center" vertical="center"/>
    </xf>
    <xf numFmtId="49" fontId="12" fillId="12" borderId="1" xfId="1" applyNumberFormat="1" applyFont="1" applyFill="1" applyBorder="1" applyAlignment="1">
      <alignment horizontal="center" vertical="center" wrapText="1"/>
    </xf>
    <xf numFmtId="0" fontId="12" fillId="0" borderId="1" xfId="1" applyFont="1" applyFill="1" applyBorder="1" applyAlignment="1">
      <alignment horizontal="center" vertical="center" wrapText="1"/>
    </xf>
    <xf numFmtId="164" fontId="12" fillId="18" borderId="1" xfId="1" applyNumberFormat="1" applyFont="1" applyFill="1" applyBorder="1" applyAlignment="1">
      <alignment horizontal="center" vertical="center" wrapText="1"/>
    </xf>
    <xf numFmtId="164" fontId="12" fillId="0" borderId="5" xfId="0" applyNumberFormat="1" applyFont="1" applyBorder="1" applyAlignment="1" applyProtection="1">
      <alignment horizontal="center" vertical="center"/>
      <protection locked="0"/>
    </xf>
    <xf numFmtId="164" fontId="12" fillId="0" borderId="7" xfId="1" applyNumberFormat="1" applyFont="1" applyFill="1" applyBorder="1" applyAlignment="1" applyProtection="1">
      <alignment horizontal="center" vertical="center" wrapText="1"/>
      <protection locked="0"/>
    </xf>
    <xf numFmtId="0" fontId="6" fillId="12" borderId="12" xfId="1" applyFont="1" applyFill="1" applyBorder="1" applyAlignment="1">
      <alignment vertical="top" wrapText="1"/>
    </xf>
    <xf numFmtId="164" fontId="12" fillId="0" borderId="1" xfId="0" applyNumberFormat="1" applyFont="1" applyFill="1" applyBorder="1" applyAlignment="1">
      <alignment horizontal="center" vertical="center"/>
    </xf>
    <xf numFmtId="0" fontId="21" fillId="0" borderId="0" xfId="1" applyFont="1" applyBorder="1" applyAlignment="1">
      <alignment horizontal="center" vertical="center"/>
    </xf>
    <xf numFmtId="0" fontId="21" fillId="0" borderId="41" xfId="0" applyFont="1" applyFill="1" applyBorder="1" applyAlignment="1">
      <alignment horizontal="center" vertical="center" wrapText="1"/>
    </xf>
    <xf numFmtId="0" fontId="6" fillId="0" borderId="0" xfId="1" applyFont="1" applyAlignment="1">
      <alignment horizontal="right" vertical="center"/>
    </xf>
    <xf numFmtId="0" fontId="2" fillId="0" borderId="0" xfId="1" applyFont="1" applyAlignment="1">
      <alignment horizontal="right" vertical="center"/>
    </xf>
    <xf numFmtId="14" fontId="12" fillId="0" borderId="0" xfId="0" applyNumberFormat="1" applyFont="1" applyAlignment="1">
      <alignment horizontal="left" vertical="center"/>
    </xf>
    <xf numFmtId="0" fontId="6" fillId="0" borderId="17" xfId="0" applyFont="1" applyBorder="1" applyAlignment="1">
      <alignment vertical="center"/>
    </xf>
    <xf numFmtId="0" fontId="6" fillId="0" borderId="28" xfId="0" applyFont="1" applyBorder="1" applyAlignment="1">
      <alignment vertical="center"/>
    </xf>
    <xf numFmtId="0" fontId="13" fillId="2" borderId="5" xfId="1" applyFont="1" applyFill="1" applyBorder="1" applyAlignment="1">
      <alignment horizontal="left" vertical="top" wrapText="1"/>
    </xf>
    <xf numFmtId="0" fontId="13" fillId="2" borderId="21" xfId="1" applyFont="1" applyFill="1" applyBorder="1" applyAlignment="1">
      <alignment horizontal="left" vertical="top" wrapText="1"/>
    </xf>
    <xf numFmtId="0" fontId="13" fillId="2" borderId="16" xfId="1" applyFont="1" applyFill="1" applyBorder="1" applyAlignment="1">
      <alignment horizontal="left" vertical="top" wrapText="1"/>
    </xf>
    <xf numFmtId="0" fontId="5" fillId="3" borderId="5" xfId="1" applyFont="1" applyFill="1" applyBorder="1" applyAlignment="1" applyProtection="1">
      <alignment horizontal="left" vertical="top" wrapText="1"/>
      <protection locked="0"/>
    </xf>
    <xf numFmtId="0" fontId="5" fillId="3" borderId="21" xfId="1" applyFont="1" applyFill="1" applyBorder="1" applyAlignment="1" applyProtection="1">
      <alignment horizontal="left" vertical="top" wrapText="1"/>
      <protection locked="0"/>
    </xf>
    <xf numFmtId="0" fontId="5" fillId="3" borderId="16" xfId="1" applyFont="1" applyFill="1" applyBorder="1" applyAlignment="1" applyProtection="1">
      <alignment horizontal="left" vertical="top" wrapText="1"/>
      <protection locked="0"/>
    </xf>
    <xf numFmtId="0" fontId="5" fillId="3" borderId="5" xfId="1" applyFont="1" applyFill="1" applyBorder="1" applyAlignment="1">
      <alignment horizontal="left" vertical="top" wrapText="1"/>
    </xf>
    <xf numFmtId="0" fontId="5" fillId="3" borderId="21" xfId="1" applyFont="1" applyFill="1" applyBorder="1" applyAlignment="1">
      <alignment horizontal="left" vertical="top" wrapText="1"/>
    </xf>
    <xf numFmtId="0" fontId="5" fillId="3" borderId="16" xfId="1" applyFont="1" applyFill="1" applyBorder="1" applyAlignment="1">
      <alignment horizontal="left" vertical="top" wrapText="1"/>
    </xf>
    <xf numFmtId="49" fontId="5" fillId="3" borderId="2" xfId="1" applyNumberFormat="1" applyFont="1" applyFill="1" applyBorder="1" applyAlignment="1">
      <alignment horizontal="center" vertical="top"/>
    </xf>
    <xf numFmtId="49" fontId="5" fillId="2" borderId="2" xfId="1" applyNumberFormat="1" applyFont="1" applyFill="1" applyBorder="1" applyAlignment="1">
      <alignment horizontal="center" vertical="top"/>
    </xf>
    <xf numFmtId="0" fontId="12" fillId="3" borderId="2" xfId="1" applyFont="1" applyFill="1" applyBorder="1" applyAlignment="1">
      <alignment vertical="top" wrapText="1"/>
    </xf>
    <xf numFmtId="0" fontId="12" fillId="6" borderId="11" xfId="1" applyFont="1" applyFill="1" applyBorder="1" applyAlignment="1">
      <alignment horizontal="left" vertical="top" wrapText="1"/>
    </xf>
    <xf numFmtId="49" fontId="5" fillId="0" borderId="2" xfId="1" applyNumberFormat="1" applyFont="1" applyBorder="1" applyAlignment="1">
      <alignment horizontal="center" vertical="top"/>
    </xf>
    <xf numFmtId="0" fontId="12" fillId="0" borderId="2" xfId="1" applyFont="1" applyFill="1" applyBorder="1" applyAlignment="1">
      <alignment horizontal="left" vertical="top" wrapText="1"/>
    </xf>
    <xf numFmtId="0" fontId="6" fillId="12" borderId="7" xfId="1" applyFont="1" applyFill="1" applyBorder="1" applyAlignment="1">
      <alignment horizontal="left" vertical="center" wrapText="1"/>
    </xf>
    <xf numFmtId="0" fontId="6" fillId="12" borderId="27" xfId="1" applyFont="1" applyFill="1" applyBorder="1" applyAlignment="1">
      <alignment horizontal="left" vertical="center" wrapText="1"/>
    </xf>
    <xf numFmtId="0" fontId="6" fillId="12" borderId="9" xfId="1" applyFont="1" applyFill="1" applyBorder="1" applyAlignment="1">
      <alignment horizontal="left" vertical="center" wrapText="1"/>
    </xf>
    <xf numFmtId="49" fontId="12" fillId="0" borderId="2" xfId="1" applyNumberFormat="1" applyFont="1" applyFill="1" applyBorder="1" applyAlignment="1">
      <alignment horizontal="center" vertical="center" textRotation="90" wrapText="1"/>
    </xf>
    <xf numFmtId="49" fontId="5" fillId="22" borderId="4" xfId="1" applyNumberFormat="1" applyFont="1" applyFill="1" applyBorder="1" applyAlignment="1">
      <alignment horizontal="center" vertical="top"/>
    </xf>
    <xf numFmtId="49" fontId="5" fillId="22" borderId="11" xfId="1" applyNumberFormat="1" applyFont="1" applyFill="1" applyBorder="1" applyAlignment="1">
      <alignment horizontal="center" vertical="top"/>
    </xf>
    <xf numFmtId="49" fontId="5" fillId="22" borderId="6" xfId="1" applyNumberFormat="1" applyFont="1" applyFill="1" applyBorder="1" applyAlignment="1">
      <alignment horizontal="center" vertical="top"/>
    </xf>
    <xf numFmtId="0" fontId="12" fillId="21" borderId="6" xfId="1" applyFont="1" applyFill="1" applyBorder="1" applyAlignment="1">
      <alignment horizontal="left" vertical="top" wrapText="1"/>
    </xf>
    <xf numFmtId="0" fontId="5" fillId="0" borderId="32" xfId="1" applyFont="1" applyBorder="1" applyAlignment="1">
      <alignment horizontal="center" vertical="top" wrapText="1"/>
    </xf>
    <xf numFmtId="0" fontId="5" fillId="0" borderId="33" xfId="1" applyFont="1" applyBorder="1" applyAlignment="1">
      <alignment horizontal="center" vertical="top" wrapText="1"/>
    </xf>
    <xf numFmtId="0" fontId="5" fillId="0" borderId="34" xfId="1" applyFont="1" applyBorder="1" applyAlignment="1">
      <alignment horizontal="center" vertical="top" wrapText="1"/>
    </xf>
    <xf numFmtId="0" fontId="12" fillId="0" borderId="3" xfId="1" applyFont="1" applyBorder="1" applyAlignment="1">
      <alignment horizontal="right" vertical="top"/>
    </xf>
    <xf numFmtId="0" fontId="12" fillId="0" borderId="2" xfId="1" applyFont="1" applyBorder="1" applyAlignment="1">
      <alignment horizontal="center" vertical="top" textRotation="90" wrapText="1"/>
    </xf>
    <xf numFmtId="0" fontId="12" fillId="0" borderId="2" xfId="1" applyFont="1" applyBorder="1" applyAlignment="1">
      <alignment horizontal="center" vertical="top" wrapText="1"/>
    </xf>
    <xf numFmtId="0" fontId="12" fillId="0" borderId="2" xfId="1" applyFont="1" applyBorder="1" applyAlignment="1">
      <alignment horizontal="center" vertical="center"/>
    </xf>
    <xf numFmtId="0" fontId="12" fillId="0" borderId="2" xfId="1" applyFont="1" applyBorder="1" applyAlignment="1">
      <alignment horizontal="center" vertical="center" textRotation="90" wrapText="1"/>
    </xf>
    <xf numFmtId="0" fontId="12" fillId="0" borderId="2" xfId="1" applyFont="1" applyBorder="1" applyAlignment="1">
      <alignment horizontal="left" vertical="center" textRotation="90" wrapText="1"/>
    </xf>
    <xf numFmtId="0" fontId="12" fillId="0" borderId="7" xfId="1" applyFont="1" applyBorder="1" applyAlignment="1">
      <alignment horizontal="center" vertical="center" textRotation="90" wrapText="1"/>
    </xf>
    <xf numFmtId="0" fontId="12" fillId="0" borderId="27" xfId="1" applyFont="1" applyBorder="1" applyAlignment="1">
      <alignment horizontal="center" vertical="center" textRotation="90" wrapText="1"/>
    </xf>
    <xf numFmtId="0" fontId="12" fillId="0" borderId="9" xfId="1" applyFont="1" applyBorder="1" applyAlignment="1">
      <alignment horizontal="center" vertical="center" textRotation="90" wrapText="1"/>
    </xf>
    <xf numFmtId="0" fontId="6" fillId="0" borderId="2" xfId="1" applyFont="1" applyBorder="1" applyAlignment="1">
      <alignment horizontal="center" vertical="center"/>
    </xf>
    <xf numFmtId="0" fontId="12" fillId="0" borderId="4" xfId="1" applyFont="1" applyBorder="1" applyAlignment="1">
      <alignment horizontal="center" vertical="top" textRotation="90"/>
    </xf>
    <xf numFmtId="0" fontId="12" fillId="0" borderId="11" xfId="1" applyFont="1" applyBorder="1" applyAlignment="1">
      <alignment horizontal="center" vertical="top" textRotation="90"/>
    </xf>
    <xf numFmtId="0" fontId="12" fillId="0" borderId="6" xfId="1" applyFont="1" applyBorder="1" applyAlignment="1">
      <alignment horizontal="center" vertical="top" textRotation="90"/>
    </xf>
    <xf numFmtId="49" fontId="5" fillId="0" borderId="4" xfId="1" applyNumberFormat="1" applyFont="1" applyBorder="1" applyAlignment="1" applyProtection="1">
      <alignment horizontal="center" vertical="top"/>
      <protection locked="0"/>
    </xf>
    <xf numFmtId="49" fontId="5" fillId="0" borderId="11" xfId="1" applyNumberFormat="1" applyFont="1" applyBorder="1" applyAlignment="1" applyProtection="1">
      <alignment horizontal="center" vertical="top"/>
      <protection locked="0"/>
    </xf>
    <xf numFmtId="49" fontId="5" fillId="0" borderId="6" xfId="1" applyNumberFormat="1" applyFont="1" applyBorder="1" applyAlignment="1" applyProtection="1">
      <alignment horizontal="center" vertical="top"/>
      <protection locked="0"/>
    </xf>
    <xf numFmtId="0" fontId="12" fillId="12" borderId="4" xfId="1" applyFont="1" applyFill="1" applyBorder="1" applyAlignment="1" applyProtection="1">
      <alignment horizontal="left" vertical="top" wrapText="1"/>
      <protection locked="0"/>
    </xf>
    <xf numFmtId="0" fontId="12" fillId="12" borderId="11" xfId="1" applyFont="1" applyFill="1" applyBorder="1" applyAlignment="1" applyProtection="1">
      <alignment horizontal="left" vertical="top" wrapText="1"/>
      <protection locked="0"/>
    </xf>
    <xf numFmtId="0" fontId="12" fillId="12" borderId="6" xfId="1" applyFont="1" applyFill="1" applyBorder="1" applyAlignment="1" applyProtection="1">
      <alignment horizontal="left" vertical="top" wrapText="1"/>
      <protection locked="0"/>
    </xf>
    <xf numFmtId="0" fontId="12" fillId="0" borderId="4" xfId="1" applyNumberFormat="1" applyFont="1" applyFill="1" applyBorder="1" applyAlignment="1">
      <alignment horizontal="center" vertical="center" wrapText="1"/>
    </xf>
    <xf numFmtId="0" fontId="12" fillId="0" borderId="6" xfId="1" applyNumberFormat="1" applyFont="1" applyFill="1" applyBorder="1" applyAlignment="1">
      <alignment horizontal="center" vertical="center" wrapText="1"/>
    </xf>
    <xf numFmtId="164" fontId="12" fillId="24" borderId="4" xfId="1" applyNumberFormat="1" applyFont="1" applyFill="1" applyBorder="1" applyAlignment="1" applyProtection="1">
      <alignment horizontal="center" vertical="center" wrapText="1"/>
      <protection locked="0"/>
    </xf>
    <xf numFmtId="164" fontId="12" fillId="24" borderId="11" xfId="1" applyNumberFormat="1" applyFont="1" applyFill="1" applyBorder="1" applyAlignment="1" applyProtection="1">
      <alignment horizontal="center" vertical="center" wrapText="1"/>
      <protection locked="0"/>
    </xf>
    <xf numFmtId="49" fontId="12" fillId="0" borderId="2" xfId="1" applyNumberFormat="1" applyFont="1" applyBorder="1" applyAlignment="1">
      <alignment horizontal="center" vertical="center" textRotation="90" wrapText="1"/>
    </xf>
    <xf numFmtId="0" fontId="12" fillId="6" borderId="6" xfId="1" applyFont="1" applyFill="1" applyBorder="1" applyAlignment="1">
      <alignment horizontal="left" vertical="top" wrapText="1"/>
    </xf>
    <xf numFmtId="0" fontId="12" fillId="6" borderId="2" xfId="1" applyFont="1" applyFill="1" applyBorder="1" applyAlignment="1">
      <alignment horizontal="left" vertical="top" wrapText="1"/>
    </xf>
    <xf numFmtId="164" fontId="12" fillId="13" borderId="7" xfId="1" applyNumberFormat="1" applyFont="1" applyFill="1" applyBorder="1" applyAlignment="1">
      <alignment horizontal="center" vertical="center"/>
    </xf>
    <xf numFmtId="164" fontId="12" fillId="13" borderId="9" xfId="1" applyNumberFormat="1" applyFont="1" applyFill="1" applyBorder="1" applyAlignment="1">
      <alignment horizontal="center" vertical="center"/>
    </xf>
    <xf numFmtId="49" fontId="5" fillId="0" borderId="2" xfId="1" applyNumberFormat="1" applyFont="1" applyFill="1" applyBorder="1" applyAlignment="1">
      <alignment horizontal="center" vertical="top"/>
    </xf>
    <xf numFmtId="1" fontId="12" fillId="12" borderId="1" xfId="1" applyNumberFormat="1" applyFont="1" applyFill="1" applyBorder="1" applyAlignment="1">
      <alignment horizontal="center" vertical="center" wrapText="1"/>
    </xf>
    <xf numFmtId="0" fontId="12" fillId="0" borderId="0" xfId="1" applyFont="1" applyBorder="1" applyAlignment="1">
      <alignment horizontal="center" vertical="center"/>
    </xf>
    <xf numFmtId="164" fontId="12" fillId="14" borderId="4" xfId="0" applyNumberFormat="1" applyFont="1" applyFill="1" applyBorder="1" applyAlignment="1" applyProtection="1">
      <alignment horizontal="center" vertical="center" wrapText="1"/>
      <protection locked="0"/>
    </xf>
    <xf numFmtId="164" fontId="12" fillId="14" borderId="11" xfId="0" applyNumberFormat="1" applyFont="1" applyFill="1" applyBorder="1" applyAlignment="1" applyProtection="1">
      <alignment horizontal="center" vertical="center" wrapText="1"/>
      <protection locked="0"/>
    </xf>
    <xf numFmtId="164" fontId="12" fillId="12" borderId="4" xfId="1" applyNumberFormat="1" applyFont="1" applyFill="1" applyBorder="1" applyAlignment="1">
      <alignment horizontal="center" vertical="center"/>
    </xf>
    <xf numFmtId="164" fontId="12" fillId="12" borderId="6" xfId="1" applyNumberFormat="1" applyFont="1" applyFill="1" applyBorder="1" applyAlignment="1">
      <alignment horizontal="center" vertical="center"/>
    </xf>
    <xf numFmtId="49" fontId="5" fillId="2" borderId="4" xfId="1" applyNumberFormat="1" applyFont="1" applyFill="1" applyBorder="1" applyAlignment="1">
      <alignment horizontal="center" vertical="top"/>
    </xf>
    <xf numFmtId="49" fontId="5" fillId="2" borderId="11" xfId="1" applyNumberFormat="1" applyFont="1" applyFill="1" applyBorder="1" applyAlignment="1">
      <alignment horizontal="center" vertical="top"/>
    </xf>
    <xf numFmtId="49" fontId="5" fillId="2" borderId="6" xfId="1" applyNumberFormat="1" applyFont="1" applyFill="1" applyBorder="1" applyAlignment="1">
      <alignment horizontal="center" vertical="top"/>
    </xf>
    <xf numFmtId="49" fontId="12" fillId="0" borderId="4" xfId="1" applyNumberFormat="1" applyFont="1" applyFill="1" applyBorder="1" applyAlignment="1">
      <alignment horizontal="center" vertical="center" textRotation="90" wrapText="1"/>
    </xf>
    <xf numFmtId="49" fontId="12" fillId="0" borderId="11" xfId="1" applyNumberFormat="1" applyFont="1" applyFill="1" applyBorder="1" applyAlignment="1">
      <alignment horizontal="center" vertical="center" textRotation="90" wrapText="1"/>
    </xf>
    <xf numFmtId="49" fontId="12" fillId="0" borderId="6" xfId="1" applyNumberFormat="1" applyFont="1" applyFill="1" applyBorder="1" applyAlignment="1">
      <alignment horizontal="center" vertical="center" textRotation="90" wrapText="1"/>
    </xf>
    <xf numFmtId="0" fontId="12" fillId="6" borderId="4" xfId="1" applyFont="1" applyFill="1" applyBorder="1" applyAlignment="1">
      <alignment horizontal="left" vertical="top" wrapText="1"/>
    </xf>
    <xf numFmtId="49" fontId="5" fillId="2" borderId="4" xfId="1" applyNumberFormat="1" applyFont="1" applyFill="1" applyBorder="1" applyAlignment="1" applyProtection="1">
      <alignment horizontal="center" vertical="top"/>
      <protection locked="0"/>
    </xf>
    <xf numFmtId="49" fontId="5" fillId="2" borderId="11" xfId="1" applyNumberFormat="1" applyFont="1" applyFill="1" applyBorder="1" applyAlignment="1" applyProtection="1">
      <alignment horizontal="center" vertical="top"/>
      <protection locked="0"/>
    </xf>
    <xf numFmtId="49" fontId="5" fillId="2" borderId="6" xfId="1" applyNumberFormat="1" applyFont="1" applyFill="1" applyBorder="1" applyAlignment="1" applyProtection="1">
      <alignment horizontal="center" vertical="top"/>
      <protection locked="0"/>
    </xf>
    <xf numFmtId="49" fontId="12" fillId="0" borderId="4" xfId="1" applyNumberFormat="1" applyFont="1" applyBorder="1" applyAlignment="1" applyProtection="1">
      <alignment horizontal="center" vertical="center" wrapText="1"/>
      <protection locked="0"/>
    </xf>
    <xf numFmtId="49" fontId="12" fillId="0" borderId="11" xfId="1" applyNumberFormat="1" applyFont="1" applyBorder="1" applyAlignment="1" applyProtection="1">
      <alignment horizontal="center" vertical="center" wrapText="1"/>
      <protection locked="0"/>
    </xf>
    <xf numFmtId="49" fontId="12" fillId="0" borderId="6" xfId="1" applyNumberFormat="1" applyFont="1" applyBorder="1" applyAlignment="1" applyProtection="1">
      <alignment horizontal="center" vertical="center" wrapText="1"/>
      <protection locked="0"/>
    </xf>
    <xf numFmtId="49" fontId="5" fillId="3" borderId="4" xfId="1" applyNumberFormat="1" applyFont="1" applyFill="1" applyBorder="1" applyAlignment="1" applyProtection="1">
      <alignment horizontal="center" vertical="top"/>
      <protection locked="0"/>
    </xf>
    <xf numFmtId="49" fontId="5" fillId="3" borderId="11" xfId="1" applyNumberFormat="1" applyFont="1" applyFill="1" applyBorder="1" applyAlignment="1" applyProtection="1">
      <alignment horizontal="center" vertical="top"/>
      <protection locked="0"/>
    </xf>
    <xf numFmtId="49" fontId="5" fillId="3" borderId="6" xfId="1" applyNumberFormat="1" applyFont="1" applyFill="1" applyBorder="1" applyAlignment="1" applyProtection="1">
      <alignment horizontal="center" vertical="top"/>
      <protection locked="0"/>
    </xf>
    <xf numFmtId="0" fontId="6" fillId="0" borderId="1" xfId="1" applyFont="1" applyFill="1" applyBorder="1" applyAlignment="1">
      <alignment horizontal="left" vertical="center" wrapText="1"/>
    </xf>
    <xf numFmtId="0" fontId="12" fillId="14" borderId="1" xfId="1" applyFont="1" applyFill="1" applyBorder="1" applyAlignment="1" applyProtection="1">
      <alignment horizontal="center" vertical="center" wrapText="1"/>
      <protection locked="0"/>
    </xf>
    <xf numFmtId="0" fontId="12" fillId="6" borderId="12" xfId="1" applyFont="1" applyFill="1" applyBorder="1" applyAlignment="1">
      <alignment horizontal="center" vertical="top" wrapText="1"/>
    </xf>
    <xf numFmtId="0" fontId="12" fillId="6" borderId="18" xfId="1" applyFont="1" applyFill="1" applyBorder="1" applyAlignment="1">
      <alignment horizontal="center" vertical="top" wrapText="1"/>
    </xf>
    <xf numFmtId="0" fontId="12" fillId="6" borderId="19" xfId="1" applyFont="1" applyFill="1" applyBorder="1" applyAlignment="1">
      <alignment horizontal="center" vertical="top" wrapText="1"/>
    </xf>
    <xf numFmtId="0" fontId="6" fillId="0" borderId="12" xfId="0" applyFont="1" applyBorder="1" applyAlignment="1">
      <alignment vertical="center"/>
    </xf>
    <xf numFmtId="0" fontId="6" fillId="0" borderId="18" xfId="0" applyFont="1" applyBorder="1" applyAlignment="1">
      <alignment vertical="center"/>
    </xf>
    <xf numFmtId="0" fontId="3" fillId="11" borderId="17" xfId="0" applyFont="1" applyFill="1" applyBorder="1" applyAlignment="1">
      <alignment vertical="center"/>
    </xf>
    <xf numFmtId="0" fontId="3" fillId="11" borderId="28" xfId="0" applyFont="1" applyFill="1" applyBorder="1" applyAlignment="1">
      <alignment vertical="center"/>
    </xf>
    <xf numFmtId="0" fontId="6" fillId="0" borderId="12" xfId="0" applyFont="1" applyBorder="1" applyAlignment="1">
      <alignment vertical="center" wrapText="1"/>
    </xf>
    <xf numFmtId="0" fontId="6" fillId="0" borderId="18" xfId="0" applyFont="1" applyBorder="1" applyAlignment="1">
      <alignment vertical="center" wrapText="1"/>
    </xf>
    <xf numFmtId="0" fontId="6" fillId="0" borderId="19" xfId="0" applyFont="1" applyBorder="1" applyAlignment="1">
      <alignment vertical="center" wrapText="1"/>
    </xf>
    <xf numFmtId="0" fontId="5" fillId="0" borderId="0" xfId="0" applyFont="1" applyAlignment="1">
      <alignment horizontal="center"/>
    </xf>
    <xf numFmtId="0" fontId="14" fillId="0" borderId="0" xfId="0" applyFont="1" applyAlignment="1">
      <alignment horizontal="center"/>
    </xf>
    <xf numFmtId="0" fontId="12" fillId="12" borderId="2" xfId="1" applyFont="1" applyFill="1" applyBorder="1" applyAlignment="1">
      <alignment horizontal="left" vertical="top" wrapText="1"/>
    </xf>
    <xf numFmtId="49" fontId="5" fillId="3" borderId="4" xfId="1" applyNumberFormat="1" applyFont="1" applyFill="1" applyBorder="1" applyAlignment="1">
      <alignment horizontal="center" vertical="top"/>
    </xf>
    <xf numFmtId="49" fontId="5" fillId="3" borderId="11" xfId="1" applyNumberFormat="1" applyFont="1" applyFill="1" applyBorder="1" applyAlignment="1">
      <alignment horizontal="center" vertical="top"/>
    </xf>
    <xf numFmtId="49" fontId="5" fillId="3" borderId="6" xfId="1" applyNumberFormat="1" applyFont="1" applyFill="1" applyBorder="1" applyAlignment="1">
      <alignment horizontal="center" vertical="top"/>
    </xf>
    <xf numFmtId="49" fontId="5" fillId="3" borderId="5" xfId="1" applyNumberFormat="1" applyFont="1" applyFill="1" applyBorder="1" applyAlignment="1">
      <alignment horizontal="justify" vertical="top"/>
    </xf>
    <xf numFmtId="49" fontId="5" fillId="3" borderId="21" xfId="1" applyNumberFormat="1" applyFont="1" applyFill="1" applyBorder="1" applyAlignment="1">
      <alignment horizontal="justify" vertical="top"/>
    </xf>
    <xf numFmtId="49" fontId="5" fillId="3" borderId="31" xfId="1" applyNumberFormat="1" applyFont="1" applyFill="1" applyBorder="1" applyAlignment="1">
      <alignment horizontal="justify" vertical="top"/>
    </xf>
    <xf numFmtId="49" fontId="5" fillId="3" borderId="16" xfId="1" applyNumberFormat="1" applyFont="1" applyFill="1" applyBorder="1" applyAlignment="1">
      <alignment horizontal="justify" vertical="top"/>
    </xf>
    <xf numFmtId="49" fontId="5" fillId="0" borderId="4" xfId="1" applyNumberFormat="1" applyFont="1" applyFill="1" applyBorder="1" applyAlignment="1">
      <alignment horizontal="center" vertical="top"/>
    </xf>
    <xf numFmtId="49" fontId="5" fillId="0" borderId="11" xfId="1" applyNumberFormat="1" applyFont="1" applyFill="1" applyBorder="1" applyAlignment="1">
      <alignment horizontal="center" vertical="top"/>
    </xf>
    <xf numFmtId="49" fontId="5" fillId="0" borderId="6" xfId="1" applyNumberFormat="1" applyFont="1" applyFill="1" applyBorder="1" applyAlignment="1">
      <alignment horizontal="center" vertical="top"/>
    </xf>
    <xf numFmtId="0" fontId="8" fillId="0" borderId="4" xfId="1" applyFont="1" applyFill="1" applyBorder="1" applyAlignment="1">
      <alignment horizontal="center" vertical="center"/>
    </xf>
    <xf numFmtId="0" fontId="8" fillId="0" borderId="6" xfId="1" applyFont="1" applyFill="1" applyBorder="1" applyAlignment="1">
      <alignment horizontal="center" vertical="center"/>
    </xf>
    <xf numFmtId="0" fontId="5" fillId="11" borderId="0" xfId="0" applyFont="1" applyFill="1" applyBorder="1" applyAlignment="1">
      <alignment horizontal="left" vertical="center"/>
    </xf>
    <xf numFmtId="0" fontId="12" fillId="0" borderId="12" xfId="0" applyFont="1" applyBorder="1" applyAlignment="1">
      <alignment horizontal="center" vertical="center"/>
    </xf>
    <xf numFmtId="0" fontId="12" fillId="0" borderId="18" xfId="0" applyFont="1" applyBorder="1" applyAlignment="1">
      <alignment horizontal="center" vertical="center"/>
    </xf>
    <xf numFmtId="49" fontId="5" fillId="2" borderId="5" xfId="1" applyNumberFormat="1" applyFont="1" applyFill="1" applyBorder="1" applyAlignment="1">
      <alignment horizontal="right" vertical="top"/>
    </xf>
    <xf numFmtId="49" fontId="5" fillId="2" borderId="21" xfId="1" applyNumberFormat="1" applyFont="1" applyFill="1" applyBorder="1" applyAlignment="1">
      <alignment horizontal="right" vertical="top"/>
    </xf>
    <xf numFmtId="49" fontId="5" fillId="2" borderId="16" xfId="1" applyNumberFormat="1" applyFont="1" applyFill="1" applyBorder="1" applyAlignment="1">
      <alignment horizontal="right" vertical="top"/>
    </xf>
    <xf numFmtId="49" fontId="5" fillId="5" borderId="5" xfId="1" applyNumberFormat="1" applyFont="1" applyFill="1" applyBorder="1" applyAlignment="1">
      <alignment horizontal="right" vertical="top"/>
    </xf>
    <xf numFmtId="49" fontId="5" fillId="5" borderId="21" xfId="1" applyNumberFormat="1" applyFont="1" applyFill="1" applyBorder="1" applyAlignment="1">
      <alignment horizontal="right" vertical="top"/>
    </xf>
    <xf numFmtId="49" fontId="5" fillId="5" borderId="16" xfId="1" applyNumberFormat="1" applyFont="1" applyFill="1" applyBorder="1" applyAlignment="1">
      <alignment horizontal="right" vertical="top"/>
    </xf>
    <xf numFmtId="0" fontId="6" fillId="12" borderId="28" xfId="1" applyFont="1" applyFill="1" applyBorder="1" applyAlignment="1">
      <alignment horizontal="left" vertical="top" wrapText="1"/>
    </xf>
    <xf numFmtId="0" fontId="6" fillId="12" borderId="0" xfId="1" applyFont="1" applyFill="1" applyBorder="1" applyAlignment="1">
      <alignment horizontal="left" vertical="top" wrapText="1"/>
    </xf>
    <xf numFmtId="49" fontId="5" fillId="4" borderId="6" xfId="1" applyNumberFormat="1" applyFont="1" applyFill="1" applyBorder="1" applyAlignment="1">
      <alignment horizontal="center" vertical="top"/>
    </xf>
    <xf numFmtId="49" fontId="5" fillId="4" borderId="2" xfId="1" applyNumberFormat="1" applyFont="1" applyFill="1" applyBorder="1" applyAlignment="1">
      <alignment horizontal="center" vertical="top"/>
    </xf>
    <xf numFmtId="0" fontId="12" fillId="0" borderId="4" xfId="1" applyFont="1" applyFill="1" applyBorder="1" applyAlignment="1">
      <alignment horizontal="left" vertical="top" wrapText="1"/>
    </xf>
    <xf numFmtId="0" fontId="12" fillId="0" borderId="11" xfId="1" applyFont="1" applyFill="1" applyBorder="1" applyAlignment="1">
      <alignment horizontal="left" vertical="top" wrapText="1"/>
    </xf>
    <xf numFmtId="0" fontId="12" fillId="0" borderId="6" xfId="1" applyFont="1" applyFill="1" applyBorder="1" applyAlignment="1">
      <alignment horizontal="left" vertical="top" wrapText="1"/>
    </xf>
    <xf numFmtId="0" fontId="12" fillId="12" borderId="22" xfId="1" applyNumberFormat="1" applyFont="1" applyFill="1" applyBorder="1" applyAlignment="1">
      <alignment horizontal="center" vertical="center" wrapText="1"/>
    </xf>
    <xf numFmtId="0" fontId="12" fillId="12" borderId="1" xfId="1" applyNumberFormat="1" applyFont="1" applyFill="1" applyBorder="1" applyAlignment="1">
      <alignment horizontal="center" vertical="center" wrapText="1"/>
    </xf>
    <xf numFmtId="0" fontId="6" fillId="12" borderId="15" xfId="1" applyFont="1" applyFill="1" applyBorder="1" applyAlignment="1">
      <alignment horizontal="left" vertical="top" wrapText="1"/>
    </xf>
    <xf numFmtId="0" fontId="6" fillId="12" borderId="22" xfId="1" applyFont="1" applyFill="1" applyBorder="1" applyAlignment="1">
      <alignment horizontal="left" vertical="top" wrapText="1"/>
    </xf>
    <xf numFmtId="0" fontId="12" fillId="12" borderId="15" xfId="1" applyNumberFormat="1" applyFont="1" applyFill="1" applyBorder="1" applyAlignment="1">
      <alignment horizontal="center" vertical="center" wrapText="1"/>
    </xf>
    <xf numFmtId="0" fontId="9" fillId="0" borderId="15" xfId="1" applyFont="1" applyBorder="1" applyAlignment="1">
      <alignment horizontal="center"/>
    </xf>
    <xf numFmtId="0" fontId="9" fillId="0" borderId="29" xfId="1" applyFont="1" applyBorder="1" applyAlignment="1">
      <alignment horizontal="center"/>
    </xf>
    <xf numFmtId="0" fontId="9" fillId="0" borderId="22" xfId="1" applyFont="1" applyBorder="1" applyAlignment="1">
      <alignment horizontal="center"/>
    </xf>
    <xf numFmtId="49" fontId="12" fillId="12" borderId="1" xfId="1" applyNumberFormat="1" applyFont="1" applyFill="1" applyBorder="1" applyAlignment="1">
      <alignment horizontal="center" vertical="center" wrapText="1"/>
    </xf>
    <xf numFmtId="0" fontId="6" fillId="12" borderId="1" xfId="1" applyFont="1" applyFill="1" applyBorder="1" applyAlignment="1">
      <alignment horizontal="left" vertical="center" wrapText="1"/>
    </xf>
    <xf numFmtId="0" fontId="6" fillId="12" borderId="1" xfId="1" applyFont="1" applyFill="1" applyBorder="1" applyAlignment="1">
      <alignment horizontal="left" vertical="top" wrapText="1"/>
    </xf>
    <xf numFmtId="0" fontId="12" fillId="12" borderId="4" xfId="1" applyNumberFormat="1" applyFont="1" applyFill="1" applyBorder="1" applyAlignment="1">
      <alignment horizontal="center" vertical="center" wrapText="1"/>
    </xf>
    <xf numFmtId="0" fontId="12" fillId="12" borderId="11" xfId="1" applyNumberFormat="1" applyFont="1" applyFill="1" applyBorder="1" applyAlignment="1">
      <alignment horizontal="center" vertical="center" wrapText="1"/>
    </xf>
    <xf numFmtId="0" fontId="12" fillId="12" borderId="6" xfId="1" applyNumberFormat="1" applyFont="1" applyFill="1" applyBorder="1" applyAlignment="1">
      <alignment horizontal="center" vertical="center" wrapText="1"/>
    </xf>
    <xf numFmtId="0" fontId="12" fillId="7" borderId="7" xfId="1" applyFont="1" applyFill="1" applyBorder="1" applyAlignment="1">
      <alignment horizontal="left" vertical="top" wrapText="1"/>
    </xf>
    <xf numFmtId="0" fontId="12" fillId="7" borderId="31" xfId="1" applyFont="1" applyFill="1" applyBorder="1" applyAlignment="1">
      <alignment horizontal="left" vertical="top" wrapText="1"/>
    </xf>
    <xf numFmtId="0" fontId="12" fillId="7" borderId="39" xfId="1" applyFont="1" applyFill="1" applyBorder="1" applyAlignment="1">
      <alignment horizontal="left" vertical="top" wrapText="1"/>
    </xf>
    <xf numFmtId="0" fontId="12" fillId="5" borderId="1" xfId="1" applyFont="1" applyFill="1" applyBorder="1" applyAlignment="1">
      <alignment horizontal="center" vertical="top"/>
    </xf>
    <xf numFmtId="0" fontId="12" fillId="6" borderId="17" xfId="1" applyFont="1" applyFill="1" applyBorder="1" applyAlignment="1">
      <alignment horizontal="left" vertical="top" wrapText="1"/>
    </xf>
    <xf numFmtId="0" fontId="12" fillId="6" borderId="28" xfId="1" applyFont="1" applyFill="1" applyBorder="1" applyAlignment="1">
      <alignment horizontal="left" vertical="top" wrapText="1"/>
    </xf>
    <xf numFmtId="0" fontId="12" fillId="6" borderId="20" xfId="1" applyFont="1" applyFill="1" applyBorder="1" applyAlignment="1">
      <alignment horizontal="left" vertical="top" wrapText="1"/>
    </xf>
    <xf numFmtId="0" fontId="15" fillId="14" borderId="4" xfId="1" applyFont="1" applyFill="1" applyBorder="1" applyAlignment="1">
      <alignment horizontal="center" vertical="center" wrapText="1"/>
    </xf>
    <xf numFmtId="0" fontId="15" fillId="14" borderId="11" xfId="1" applyFont="1" applyFill="1" applyBorder="1" applyAlignment="1">
      <alignment horizontal="center" vertical="center" wrapText="1"/>
    </xf>
    <xf numFmtId="0" fontId="15" fillId="14" borderId="6" xfId="1" applyFont="1" applyFill="1" applyBorder="1" applyAlignment="1">
      <alignment horizontal="center" vertical="center" wrapText="1"/>
    </xf>
    <xf numFmtId="0" fontId="15" fillId="14" borderId="15" xfId="1" applyFont="1" applyFill="1" applyBorder="1" applyAlignment="1">
      <alignment horizontal="center" vertical="center" wrapText="1"/>
    </xf>
    <xf numFmtId="0" fontId="15" fillId="14" borderId="22" xfId="1" applyFont="1" applyFill="1" applyBorder="1" applyAlignment="1">
      <alignment horizontal="center" vertical="center" wrapText="1"/>
    </xf>
    <xf numFmtId="0" fontId="6" fillId="0" borderId="15" xfId="0" applyFont="1" applyBorder="1" applyAlignment="1">
      <alignment horizontal="left" vertical="center" wrapText="1"/>
    </xf>
    <xf numFmtId="0" fontId="6" fillId="0" borderId="22" xfId="0" applyFont="1" applyBorder="1" applyAlignment="1">
      <alignment horizontal="left" vertical="center" wrapText="1"/>
    </xf>
    <xf numFmtId="49" fontId="5" fillId="14" borderId="15" xfId="1" applyNumberFormat="1" applyFont="1" applyFill="1" applyBorder="1" applyAlignment="1">
      <alignment horizontal="center" vertical="top"/>
    </xf>
    <xf numFmtId="49" fontId="5" fillId="14" borderId="29" xfId="1" applyNumberFormat="1" applyFont="1" applyFill="1" applyBorder="1" applyAlignment="1">
      <alignment horizontal="center" vertical="top"/>
    </xf>
    <xf numFmtId="49" fontId="5" fillId="14" borderId="52" xfId="1" applyNumberFormat="1" applyFont="1" applyFill="1" applyBorder="1" applyAlignment="1">
      <alignment horizontal="center" vertical="top"/>
    </xf>
    <xf numFmtId="49" fontId="12" fillId="4" borderId="6" xfId="1" applyNumberFormat="1" applyFont="1" applyFill="1" applyBorder="1" applyAlignment="1">
      <alignment horizontal="left" vertical="top" wrapText="1"/>
    </xf>
    <xf numFmtId="49" fontId="12" fillId="4" borderId="2" xfId="1" applyNumberFormat="1" applyFont="1" applyFill="1" applyBorder="1" applyAlignment="1">
      <alignment horizontal="left" vertical="top" wrapText="1"/>
    </xf>
    <xf numFmtId="49" fontId="12" fillId="0" borderId="4" xfId="1" applyNumberFormat="1" applyFont="1" applyFill="1" applyBorder="1" applyAlignment="1">
      <alignment horizontal="center" vertical="center" textRotation="90"/>
    </xf>
    <xf numFmtId="49" fontId="12" fillId="0" borderId="11" xfId="1" applyNumberFormat="1" applyFont="1" applyFill="1" applyBorder="1" applyAlignment="1">
      <alignment horizontal="center" vertical="center" textRotation="90"/>
    </xf>
    <xf numFmtId="49" fontId="12" fillId="0" borderId="6" xfId="1" applyNumberFormat="1" applyFont="1" applyBorder="1" applyAlignment="1">
      <alignment horizontal="center" vertical="top"/>
    </xf>
    <xf numFmtId="49" fontId="12" fillId="0" borderId="2" xfId="1" applyNumberFormat="1" applyFont="1" applyBorder="1" applyAlignment="1">
      <alignment horizontal="center" vertical="top"/>
    </xf>
    <xf numFmtId="0" fontId="12" fillId="0" borderId="15" xfId="1" applyFont="1" applyFill="1" applyBorder="1" applyAlignment="1">
      <alignment horizontal="left" vertical="top" wrapText="1"/>
    </xf>
    <xf numFmtId="0" fontId="12" fillId="0" borderId="29" xfId="1" applyFont="1" applyFill="1" applyBorder="1" applyAlignment="1">
      <alignment horizontal="left" vertical="top" wrapText="1"/>
    </xf>
    <xf numFmtId="0" fontId="12" fillId="0" borderId="52" xfId="1" applyFont="1" applyFill="1" applyBorder="1" applyAlignment="1">
      <alignment horizontal="left" vertical="top" wrapText="1"/>
    </xf>
    <xf numFmtId="49" fontId="12" fillId="0" borderId="17" xfId="1" applyNumberFormat="1" applyFont="1" applyFill="1" applyBorder="1" applyAlignment="1">
      <alignment horizontal="center" vertical="center" textRotation="90"/>
    </xf>
    <xf numFmtId="49" fontId="12" fillId="0" borderId="30" xfId="1" applyNumberFormat="1" applyFont="1" applyFill="1" applyBorder="1" applyAlignment="1">
      <alignment horizontal="center" vertical="center" textRotation="90"/>
    </xf>
    <xf numFmtId="49" fontId="12" fillId="0" borderId="35" xfId="1" applyNumberFormat="1" applyFont="1" applyFill="1" applyBorder="1" applyAlignment="1">
      <alignment horizontal="center" vertical="center" textRotation="90"/>
    </xf>
    <xf numFmtId="49" fontId="5" fillId="4" borderId="4" xfId="1" applyNumberFormat="1" applyFont="1" applyFill="1" applyBorder="1" applyAlignment="1">
      <alignment horizontal="center" vertical="top"/>
    </xf>
    <xf numFmtId="49" fontId="5" fillId="4" borderId="11" xfId="1" applyNumberFormat="1" applyFont="1" applyFill="1" applyBorder="1" applyAlignment="1">
      <alignment horizontal="center" vertical="top"/>
    </xf>
    <xf numFmtId="0" fontId="6" fillId="12" borderId="4" xfId="1" applyFont="1" applyFill="1" applyBorder="1" applyAlignment="1">
      <alignment horizontal="left" vertical="center" wrapText="1"/>
    </xf>
    <xf numFmtId="0" fontId="6" fillId="12" borderId="11" xfId="1" applyFont="1" applyFill="1" applyBorder="1" applyAlignment="1">
      <alignment horizontal="left" vertical="center" wrapText="1"/>
    </xf>
    <xf numFmtId="0" fontId="6" fillId="12" borderId="6" xfId="1" applyFont="1" applyFill="1" applyBorder="1" applyAlignment="1">
      <alignment horizontal="left" vertical="center" wrapText="1"/>
    </xf>
    <xf numFmtId="0" fontId="12" fillId="12" borderId="39" xfId="1" applyNumberFormat="1" applyFont="1" applyFill="1" applyBorder="1" applyAlignment="1">
      <alignment horizontal="center" vertical="center" wrapText="1"/>
    </xf>
    <xf numFmtId="0" fontId="12" fillId="12" borderId="40" xfId="1" applyNumberFormat="1" applyFont="1" applyFill="1" applyBorder="1" applyAlignment="1">
      <alignment horizontal="center" vertical="center" wrapText="1"/>
    </xf>
    <xf numFmtId="0" fontId="12" fillId="12" borderId="24" xfId="1" applyNumberFormat="1" applyFont="1" applyFill="1" applyBorder="1" applyAlignment="1">
      <alignment horizontal="center" vertical="center" wrapText="1"/>
    </xf>
    <xf numFmtId="49" fontId="5" fillId="4" borderId="6" xfId="1" applyNumberFormat="1" applyFont="1" applyFill="1" applyBorder="1" applyAlignment="1">
      <alignment horizontal="left" vertical="top"/>
    </xf>
    <xf numFmtId="49" fontId="5" fillId="4" borderId="2" xfId="1" applyNumberFormat="1" applyFont="1" applyFill="1" applyBorder="1" applyAlignment="1">
      <alignment horizontal="left" vertical="top"/>
    </xf>
    <xf numFmtId="0" fontId="12" fillId="2" borderId="4" xfId="1" applyFont="1" applyFill="1" applyBorder="1" applyAlignment="1">
      <alignment vertical="top"/>
    </xf>
    <xf numFmtId="49" fontId="5" fillId="3" borderId="2" xfId="1" applyNumberFormat="1" applyFont="1" applyFill="1" applyBorder="1" applyAlignment="1">
      <alignment horizontal="right" vertical="top"/>
    </xf>
    <xf numFmtId="49" fontId="12" fillId="0" borderId="2" xfId="1" applyNumberFormat="1" applyFont="1" applyBorder="1" applyAlignment="1">
      <alignment horizontal="center" vertical="center"/>
    </xf>
    <xf numFmtId="0" fontId="12" fillId="14" borderId="1" xfId="1" applyFont="1" applyFill="1" applyBorder="1" applyAlignment="1">
      <alignment horizontal="center" vertical="center"/>
    </xf>
    <xf numFmtId="49" fontId="5" fillId="3" borderId="5" xfId="1" applyNumberFormat="1" applyFont="1" applyFill="1" applyBorder="1" applyAlignment="1">
      <alignment horizontal="right" vertical="top"/>
    </xf>
    <xf numFmtId="49" fontId="5" fillId="3" borderId="21" xfId="1" applyNumberFormat="1" applyFont="1" applyFill="1" applyBorder="1" applyAlignment="1">
      <alignment horizontal="right" vertical="top"/>
    </xf>
    <xf numFmtId="49" fontId="5" fillId="3" borderId="16" xfId="1" applyNumberFormat="1" applyFont="1" applyFill="1" applyBorder="1" applyAlignment="1">
      <alignment horizontal="right" vertical="top"/>
    </xf>
    <xf numFmtId="49" fontId="12" fillId="4" borderId="2" xfId="1" applyNumberFormat="1" applyFont="1" applyFill="1" applyBorder="1" applyAlignment="1">
      <alignment horizontal="center" vertical="center"/>
    </xf>
    <xf numFmtId="0" fontId="12" fillId="12" borderId="39" xfId="1" applyFont="1" applyFill="1" applyBorder="1" applyAlignment="1">
      <alignment horizontal="center" vertical="center" wrapText="1"/>
    </xf>
    <xf numFmtId="0" fontId="0" fillId="0" borderId="24" xfId="0" applyBorder="1" applyAlignment="1">
      <alignment horizontal="center" vertical="center" wrapText="1"/>
    </xf>
    <xf numFmtId="0" fontId="12" fillId="12" borderId="4" xfId="1" applyFont="1" applyFill="1" applyBorder="1" applyAlignment="1">
      <alignment horizontal="center" vertical="center" wrapText="1"/>
    </xf>
    <xf numFmtId="0" fontId="0" fillId="0" borderId="6" xfId="0" applyBorder="1" applyAlignment="1">
      <alignment horizontal="center" vertical="center" wrapText="1"/>
    </xf>
    <xf numFmtId="0" fontId="12" fillId="7" borderId="6" xfId="1" applyFont="1" applyFill="1" applyBorder="1" applyAlignment="1">
      <alignment horizontal="center" vertical="top" wrapText="1"/>
    </xf>
    <xf numFmtId="0" fontId="12" fillId="7" borderId="2" xfId="1" applyFont="1" applyFill="1" applyBorder="1" applyAlignment="1">
      <alignment horizontal="center" vertical="top" wrapText="1"/>
    </xf>
    <xf numFmtId="49" fontId="12" fillId="0" borderId="2" xfId="1" applyNumberFormat="1" applyFont="1" applyBorder="1" applyAlignment="1">
      <alignment horizontal="center" vertical="center" wrapText="1"/>
    </xf>
    <xf numFmtId="0" fontId="12" fillId="0" borderId="15" xfId="1" applyFont="1" applyFill="1" applyBorder="1" applyAlignment="1">
      <alignment horizontal="center" vertical="center"/>
    </xf>
    <xf numFmtId="0" fontId="12" fillId="0" borderId="29" xfId="1" applyFont="1" applyFill="1" applyBorder="1" applyAlignment="1">
      <alignment horizontal="center" vertical="center"/>
    </xf>
    <xf numFmtId="0" fontId="12" fillId="0" borderId="22" xfId="1" applyFont="1" applyFill="1" applyBorder="1" applyAlignment="1">
      <alignment horizontal="center" vertical="center"/>
    </xf>
    <xf numFmtId="0" fontId="12" fillId="14" borderId="15" xfId="1" applyFont="1" applyFill="1" applyBorder="1" applyAlignment="1">
      <alignment horizontal="center" vertical="center"/>
    </xf>
    <xf numFmtId="0" fontId="12" fillId="14" borderId="29" xfId="1" applyFont="1" applyFill="1" applyBorder="1" applyAlignment="1">
      <alignment horizontal="center" vertical="center"/>
    </xf>
    <xf numFmtId="0" fontId="12" fillId="14" borderId="22" xfId="1" applyFont="1" applyFill="1" applyBorder="1" applyAlignment="1">
      <alignment horizontal="center" vertical="center"/>
    </xf>
    <xf numFmtId="164" fontId="5" fillId="17" borderId="4" xfId="1" applyNumberFormat="1" applyFont="1" applyFill="1" applyBorder="1" applyAlignment="1">
      <alignment horizontal="center" vertical="top"/>
    </xf>
    <xf numFmtId="164" fontId="5" fillId="17" borderId="2" xfId="1" applyNumberFormat="1" applyFont="1" applyFill="1" applyBorder="1" applyAlignment="1">
      <alignment horizontal="center" vertical="top"/>
    </xf>
    <xf numFmtId="0" fontId="12" fillId="23" borderId="9" xfId="1" applyFont="1" applyFill="1" applyBorder="1" applyAlignment="1">
      <alignment horizontal="center" vertical="top" wrapText="1"/>
    </xf>
    <xf numFmtId="0" fontId="12" fillId="23" borderId="23" xfId="1" applyFont="1" applyFill="1" applyBorder="1" applyAlignment="1">
      <alignment horizontal="center" vertical="top" wrapText="1"/>
    </xf>
    <xf numFmtId="0" fontId="12" fillId="23" borderId="24" xfId="1" applyFont="1" applyFill="1" applyBorder="1" applyAlignment="1">
      <alignment horizontal="center" vertical="top" wrapText="1"/>
    </xf>
    <xf numFmtId="49" fontId="5" fillId="2" borderId="2" xfId="1" applyNumberFormat="1" applyFont="1" applyFill="1" applyBorder="1" applyAlignment="1">
      <alignment horizontal="center" vertical="center"/>
    </xf>
    <xf numFmtId="49" fontId="5" fillId="3" borderId="2" xfId="1" applyNumberFormat="1" applyFont="1" applyFill="1" applyBorder="1" applyAlignment="1" applyProtection="1">
      <alignment horizontal="right" vertical="top"/>
      <protection locked="0"/>
    </xf>
    <xf numFmtId="49" fontId="5" fillId="3" borderId="2" xfId="1" applyNumberFormat="1" applyFont="1" applyFill="1" applyBorder="1" applyAlignment="1">
      <alignment horizontal="center" vertical="center"/>
    </xf>
    <xf numFmtId="49" fontId="5" fillId="0" borderId="2" xfId="1" applyNumberFormat="1" applyFont="1" applyFill="1" applyBorder="1" applyAlignment="1">
      <alignment horizontal="center" vertical="center"/>
    </xf>
    <xf numFmtId="0" fontId="12" fillId="0" borderId="2" xfId="1" applyFont="1" applyFill="1" applyBorder="1" applyAlignment="1">
      <alignment horizontal="left" vertical="center" wrapText="1"/>
    </xf>
    <xf numFmtId="0" fontId="6" fillId="0" borderId="4" xfId="1" applyFont="1" applyFill="1" applyBorder="1" applyAlignment="1">
      <alignment horizontal="left" vertical="center" wrapText="1"/>
    </xf>
    <xf numFmtId="0" fontId="6" fillId="0" borderId="6" xfId="1" applyFont="1" applyFill="1" applyBorder="1" applyAlignment="1">
      <alignment horizontal="left" vertical="center" wrapText="1"/>
    </xf>
    <xf numFmtId="164" fontId="12" fillId="13" borderId="4" xfId="1" applyNumberFormat="1" applyFont="1" applyFill="1" applyBorder="1" applyAlignment="1" applyProtection="1">
      <alignment horizontal="center" vertical="center" wrapText="1"/>
      <protection locked="0"/>
    </xf>
    <xf numFmtId="164" fontId="12" fillId="13" borderId="11" xfId="1" applyNumberFormat="1" applyFont="1" applyFill="1" applyBorder="1" applyAlignment="1" applyProtection="1">
      <alignment horizontal="center" vertical="center" wrapText="1"/>
      <protection locked="0"/>
    </xf>
    <xf numFmtId="0" fontId="5" fillId="16" borderId="12" xfId="0" applyFont="1" applyFill="1" applyBorder="1" applyAlignment="1">
      <alignment horizontal="center" vertical="center" wrapText="1"/>
    </xf>
    <xf numFmtId="0" fontId="5" fillId="16" borderId="18" xfId="0" applyFont="1" applyFill="1" applyBorder="1" applyAlignment="1">
      <alignment horizontal="center" vertical="center" wrapText="1"/>
    </xf>
    <xf numFmtId="0" fontId="12" fillId="0" borderId="11" xfId="1" applyNumberFormat="1" applyFont="1" applyFill="1" applyBorder="1" applyAlignment="1">
      <alignment horizontal="center" vertical="center" wrapText="1"/>
    </xf>
    <xf numFmtId="49" fontId="5" fillId="0" borderId="4" xfId="1" applyNumberFormat="1" applyFont="1" applyBorder="1" applyAlignment="1">
      <alignment horizontal="center" vertical="top"/>
    </xf>
    <xf numFmtId="49" fontId="5" fillId="0" borderId="11" xfId="1" applyNumberFormat="1" applyFont="1" applyBorder="1" applyAlignment="1">
      <alignment horizontal="center" vertical="top"/>
    </xf>
    <xf numFmtId="49" fontId="5" fillId="0" borderId="6" xfId="1" applyNumberFormat="1" applyFont="1" applyBorder="1" applyAlignment="1">
      <alignment horizontal="center" vertical="top"/>
    </xf>
    <xf numFmtId="49" fontId="5" fillId="3" borderId="15" xfId="1" applyNumberFormat="1" applyFont="1" applyFill="1" applyBorder="1" applyAlignment="1">
      <alignment horizontal="center" vertical="top"/>
    </xf>
    <xf numFmtId="49" fontId="5" fillId="3" borderId="29" xfId="1" applyNumberFormat="1" applyFont="1" applyFill="1" applyBorder="1" applyAlignment="1">
      <alignment horizontal="center" vertical="top"/>
    </xf>
    <xf numFmtId="49" fontId="5" fillId="3" borderId="52" xfId="1" applyNumberFormat="1" applyFont="1" applyFill="1" applyBorder="1" applyAlignment="1">
      <alignment horizontal="center" vertical="top"/>
    </xf>
    <xf numFmtId="49" fontId="5" fillId="2" borderId="15" xfId="1" applyNumberFormat="1" applyFont="1" applyFill="1" applyBorder="1" applyAlignment="1">
      <alignment horizontal="center" vertical="top"/>
    </xf>
    <xf numFmtId="49" fontId="5" fillId="2" borderId="29" xfId="1" applyNumberFormat="1" applyFont="1" applyFill="1" applyBorder="1" applyAlignment="1">
      <alignment horizontal="center" vertical="top"/>
    </xf>
    <xf numFmtId="49" fontId="5" fillId="2" borderId="52" xfId="1" applyNumberFormat="1" applyFont="1" applyFill="1" applyBorder="1" applyAlignment="1">
      <alignment horizontal="center" vertical="top"/>
    </xf>
    <xf numFmtId="49" fontId="12" fillId="0" borderId="6" xfId="1" applyNumberFormat="1" applyFont="1" applyFill="1" applyBorder="1" applyAlignment="1">
      <alignment horizontal="center" vertical="center" textRotation="90"/>
    </xf>
    <xf numFmtId="49" fontId="12" fillId="12" borderId="11" xfId="1" applyNumberFormat="1" applyFont="1" applyFill="1" applyBorder="1" applyAlignment="1">
      <alignment horizontal="center" vertical="center" wrapText="1"/>
    </xf>
    <xf numFmtId="49" fontId="12" fillId="12" borderId="6" xfId="1" applyNumberFormat="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11"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6" fillId="12" borderId="4" xfId="0" applyFont="1" applyFill="1" applyBorder="1" applyAlignment="1">
      <alignment horizontal="left" vertical="center" wrapText="1"/>
    </xf>
    <xf numFmtId="0" fontId="6" fillId="12" borderId="11" xfId="0" applyFont="1" applyFill="1" applyBorder="1" applyAlignment="1">
      <alignment horizontal="left" vertical="center" wrapText="1"/>
    </xf>
    <xf numFmtId="0" fontId="6" fillId="12" borderId="6" xfId="0" applyFont="1" applyFill="1" applyBorder="1" applyAlignment="1">
      <alignment horizontal="left" vertical="center" wrapText="1"/>
    </xf>
    <xf numFmtId="0" fontId="12" fillId="3" borderId="12" xfId="1" applyFont="1" applyFill="1" applyBorder="1" applyAlignment="1">
      <alignment vertical="top" wrapText="1"/>
    </xf>
    <xf numFmtId="0" fontId="12" fillId="3" borderId="18" xfId="1" applyFont="1" applyFill="1" applyBorder="1" applyAlignment="1">
      <alignment vertical="top" wrapText="1"/>
    </xf>
    <xf numFmtId="0" fontId="12" fillId="3" borderId="19" xfId="1" applyFont="1" applyFill="1" applyBorder="1" applyAlignment="1">
      <alignment vertical="top" wrapText="1"/>
    </xf>
    <xf numFmtId="49" fontId="12" fillId="12" borderId="40" xfId="1" applyNumberFormat="1" applyFont="1" applyFill="1" applyBorder="1" applyAlignment="1">
      <alignment horizontal="center" vertical="center" wrapText="1"/>
    </xf>
    <xf numFmtId="49" fontId="12" fillId="12" borderId="24" xfId="1" applyNumberFormat="1" applyFont="1" applyFill="1" applyBorder="1" applyAlignment="1">
      <alignment horizontal="center" vertical="center" wrapText="1"/>
    </xf>
    <xf numFmtId="0" fontId="12" fillId="6" borderId="8" xfId="1" applyFont="1" applyFill="1" applyBorder="1" applyAlignment="1">
      <alignment horizontal="left" vertical="top" wrapText="1"/>
    </xf>
    <xf numFmtId="0" fontId="12" fillId="6" borderId="25" xfId="1" applyFont="1" applyFill="1" applyBorder="1" applyAlignment="1">
      <alignment horizontal="left" vertical="top" wrapText="1"/>
    </xf>
    <xf numFmtId="0" fontId="12" fillId="6" borderId="26" xfId="1" applyFont="1" applyFill="1" applyBorder="1" applyAlignment="1">
      <alignment horizontal="left" vertical="top" wrapText="1"/>
    </xf>
    <xf numFmtId="0" fontId="12" fillId="14" borderId="15" xfId="1" applyFont="1" applyFill="1" applyBorder="1" applyAlignment="1">
      <alignment horizontal="center" vertical="center" wrapText="1"/>
    </xf>
    <xf numFmtId="0" fontId="12" fillId="14" borderId="22" xfId="1" applyFont="1" applyFill="1" applyBorder="1" applyAlignment="1">
      <alignment horizontal="center" vertical="center" wrapText="1"/>
    </xf>
    <xf numFmtId="49" fontId="12" fillId="12" borderId="15" xfId="1" applyNumberFormat="1" applyFont="1" applyFill="1" applyBorder="1" applyAlignment="1">
      <alignment horizontal="center" vertical="center" wrapText="1"/>
    </xf>
    <xf numFmtId="49" fontId="12" fillId="12" borderId="29" xfId="1" applyNumberFormat="1" applyFont="1" applyFill="1" applyBorder="1" applyAlignment="1">
      <alignment horizontal="center" vertical="center" wrapText="1"/>
    </xf>
    <xf numFmtId="49" fontId="12" fillId="12" borderId="22" xfId="1" applyNumberFormat="1" applyFont="1" applyFill="1" applyBorder="1" applyAlignment="1">
      <alignment horizontal="center" vertical="center" wrapText="1"/>
    </xf>
    <xf numFmtId="0" fontId="12" fillId="12" borderId="29" xfId="1" applyNumberFormat="1" applyFont="1" applyFill="1" applyBorder="1" applyAlignment="1">
      <alignment horizontal="center" vertical="center" wrapText="1"/>
    </xf>
    <xf numFmtId="0" fontId="12" fillId="0" borderId="15" xfId="1" applyNumberFormat="1" applyFont="1" applyFill="1" applyBorder="1" applyAlignment="1">
      <alignment horizontal="center" vertical="center" wrapText="1"/>
    </xf>
    <xf numFmtId="0" fontId="12" fillId="0" borderId="29" xfId="1" applyNumberFormat="1" applyFont="1" applyFill="1" applyBorder="1" applyAlignment="1">
      <alignment horizontal="center" vertical="center" wrapText="1"/>
    </xf>
    <xf numFmtId="0" fontId="12" fillId="0" borderId="22" xfId="1" applyNumberFormat="1" applyFont="1" applyFill="1" applyBorder="1" applyAlignment="1">
      <alignment horizontal="center" vertical="center" wrapText="1"/>
    </xf>
    <xf numFmtId="0" fontId="12" fillId="14" borderId="36" xfId="1" applyFont="1" applyFill="1" applyBorder="1" applyAlignment="1">
      <alignment horizontal="center" vertical="center" wrapText="1"/>
    </xf>
    <xf numFmtId="0" fontId="12" fillId="14" borderId="37" xfId="1" applyFont="1" applyFill="1" applyBorder="1" applyAlignment="1">
      <alignment horizontal="center" vertical="center" wrapText="1"/>
    </xf>
    <xf numFmtId="0" fontId="12" fillId="14" borderId="38" xfId="1"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6" xfId="0" applyFont="1" applyFill="1" applyBorder="1" applyAlignment="1">
      <alignment horizontal="left" vertical="center" wrapText="1"/>
    </xf>
    <xf numFmtId="49" fontId="5" fillId="3" borderId="9" xfId="1" applyNumberFormat="1" applyFont="1" applyFill="1" applyBorder="1" applyAlignment="1">
      <alignment horizontal="right" vertical="top"/>
    </xf>
    <xf numFmtId="49" fontId="5" fillId="3" borderId="23" xfId="1" applyNumberFormat="1" applyFont="1" applyFill="1" applyBorder="1" applyAlignment="1">
      <alignment horizontal="right" vertical="top"/>
    </xf>
    <xf numFmtId="49" fontId="5" fillId="3" borderId="24" xfId="1" applyNumberFormat="1" applyFont="1" applyFill="1" applyBorder="1" applyAlignment="1">
      <alignment horizontal="right" vertical="top"/>
    </xf>
    <xf numFmtId="0" fontId="12" fillId="14" borderId="4" xfId="1" applyFont="1" applyFill="1" applyBorder="1" applyAlignment="1">
      <alignment horizontal="center" vertical="center" wrapText="1"/>
    </xf>
    <xf numFmtId="0" fontId="12" fillId="14" borderId="11" xfId="1" applyFont="1" applyFill="1" applyBorder="1" applyAlignment="1">
      <alignment horizontal="center" vertical="center" wrapText="1"/>
    </xf>
    <xf numFmtId="0" fontId="12" fillId="14" borderId="6" xfId="1" applyFont="1" applyFill="1" applyBorder="1" applyAlignment="1">
      <alignment horizontal="center" vertical="center" wrapText="1"/>
    </xf>
    <xf numFmtId="0" fontId="12" fillId="14" borderId="4" xfId="1" applyNumberFormat="1" applyFont="1" applyFill="1" applyBorder="1" applyAlignment="1">
      <alignment horizontal="center" vertical="center"/>
    </xf>
    <xf numFmtId="0" fontId="12" fillId="14" borderId="11" xfId="1" applyNumberFormat="1" applyFont="1" applyFill="1" applyBorder="1" applyAlignment="1">
      <alignment horizontal="center" vertical="center"/>
    </xf>
    <xf numFmtId="0" fontId="12" fillId="14" borderId="6" xfId="1" applyNumberFormat="1" applyFont="1" applyFill="1" applyBorder="1" applyAlignment="1">
      <alignment horizontal="center" vertical="center"/>
    </xf>
    <xf numFmtId="0" fontId="6" fillId="14" borderId="4" xfId="1" applyFont="1" applyFill="1" applyBorder="1" applyAlignment="1">
      <alignment horizontal="left" vertical="top" wrapText="1"/>
    </xf>
    <xf numFmtId="0" fontId="6" fillId="14" borderId="11" xfId="1" applyFont="1" applyFill="1" applyBorder="1" applyAlignment="1">
      <alignment horizontal="left" vertical="top" wrapText="1"/>
    </xf>
    <xf numFmtId="0" fontId="6" fillId="14" borderId="6" xfId="1" applyFont="1" applyFill="1" applyBorder="1" applyAlignment="1">
      <alignment horizontal="left" vertical="top" wrapText="1"/>
    </xf>
    <xf numFmtId="0" fontId="12" fillId="4" borderId="4" xfId="1" applyFont="1" applyFill="1" applyBorder="1" applyAlignment="1">
      <alignment vertical="top" wrapText="1"/>
    </xf>
    <xf numFmtId="0" fontId="12" fillId="4" borderId="11" xfId="1" applyFont="1" applyFill="1" applyBorder="1" applyAlignment="1">
      <alignment vertical="top" wrapText="1"/>
    </xf>
    <xf numFmtId="0" fontId="12" fillId="4" borderId="6" xfId="1" applyFont="1" applyFill="1" applyBorder="1" applyAlignment="1">
      <alignment vertical="top" wrapText="1"/>
    </xf>
    <xf numFmtId="49" fontId="12" fillId="4" borderId="4" xfId="1" applyNumberFormat="1" applyFont="1" applyFill="1" applyBorder="1" applyAlignment="1">
      <alignment horizontal="center" vertical="top" wrapText="1"/>
    </xf>
    <xf numFmtId="49" fontId="12" fillId="4" borderId="11" xfId="1" applyNumberFormat="1" applyFont="1" applyFill="1" applyBorder="1" applyAlignment="1">
      <alignment horizontal="center" vertical="top" wrapText="1"/>
    </xf>
    <xf numFmtId="49" fontId="12" fillId="4" borderId="6" xfId="1" applyNumberFormat="1" applyFont="1" applyFill="1" applyBorder="1" applyAlignment="1">
      <alignment horizontal="center" vertical="top" wrapText="1"/>
    </xf>
    <xf numFmtId="0" fontId="12" fillId="12" borderId="4" xfId="1" applyFont="1" applyFill="1" applyBorder="1" applyAlignment="1">
      <alignment horizontal="left" vertical="top" wrapText="1"/>
    </xf>
    <xf numFmtId="0" fontId="12" fillId="12" borderId="11" xfId="1" applyFont="1" applyFill="1" applyBorder="1" applyAlignment="1">
      <alignment horizontal="left" vertical="top" wrapText="1"/>
    </xf>
    <xf numFmtId="0" fontId="12" fillId="12" borderId="6" xfId="1" applyFont="1" applyFill="1" applyBorder="1" applyAlignment="1">
      <alignment horizontal="left" vertical="top" wrapText="1"/>
    </xf>
    <xf numFmtId="49" fontId="12" fillId="4" borderId="4" xfId="1" applyNumberFormat="1" applyFont="1" applyFill="1" applyBorder="1" applyAlignment="1">
      <alignment horizontal="center" vertical="center" wrapText="1"/>
    </xf>
    <xf numFmtId="49" fontId="12" fillId="4" borderId="11" xfId="1" applyNumberFormat="1" applyFont="1" applyFill="1" applyBorder="1" applyAlignment="1">
      <alignment horizontal="center" vertical="center" wrapText="1"/>
    </xf>
    <xf numFmtId="49" fontId="12" fillId="4" borderId="6" xfId="1" applyNumberFormat="1" applyFont="1" applyFill="1" applyBorder="1" applyAlignment="1">
      <alignment horizontal="center" vertical="center" wrapText="1"/>
    </xf>
    <xf numFmtId="164" fontId="5" fillId="7" borderId="35" xfId="1" applyNumberFormat="1" applyFont="1" applyFill="1" applyBorder="1" applyAlignment="1">
      <alignment horizontal="center" vertical="top"/>
    </xf>
    <xf numFmtId="164" fontId="5" fillId="17" borderId="21" xfId="1" applyNumberFormat="1" applyFont="1" applyFill="1" applyBorder="1" applyAlignment="1">
      <alignment horizontal="center" vertical="top"/>
    </xf>
    <xf numFmtId="164" fontId="5" fillId="17" borderId="16" xfId="1" applyNumberFormat="1" applyFont="1" applyFill="1" applyBorder="1" applyAlignment="1">
      <alignment horizontal="center" vertical="top"/>
    </xf>
    <xf numFmtId="164" fontId="12" fillId="14" borderId="7" xfId="0" applyNumberFormat="1" applyFont="1" applyFill="1" applyBorder="1" applyAlignment="1">
      <alignment horizontal="center" vertical="center"/>
    </xf>
    <xf numFmtId="164" fontId="12" fillId="14" borderId="9" xfId="0" applyNumberFormat="1" applyFont="1" applyFill="1" applyBorder="1" applyAlignment="1">
      <alignment horizontal="center" vertical="center"/>
    </xf>
    <xf numFmtId="0" fontId="21" fillId="14" borderId="4" xfId="1" applyFont="1" applyFill="1" applyBorder="1" applyAlignment="1">
      <alignment horizontal="center" vertical="center" wrapText="1"/>
    </xf>
    <xf numFmtId="0" fontId="21" fillId="14" borderId="6" xfId="1" applyFont="1" applyFill="1" applyBorder="1" applyAlignment="1">
      <alignment horizontal="center" vertical="center" wrapText="1"/>
    </xf>
    <xf numFmtId="164" fontId="12" fillId="14" borderId="4" xfId="0" applyNumberFormat="1" applyFont="1" applyFill="1" applyBorder="1" applyAlignment="1">
      <alignment horizontal="center" vertical="center"/>
    </xf>
    <xf numFmtId="164" fontId="12" fillId="13" borderId="4" xfId="1" applyNumberFormat="1" applyFont="1" applyFill="1" applyBorder="1" applyAlignment="1">
      <alignment horizontal="center" vertical="center" wrapText="1"/>
    </xf>
    <xf numFmtId="164" fontId="12" fillId="13" borderId="6" xfId="1" applyNumberFormat="1" applyFont="1" applyFill="1" applyBorder="1" applyAlignment="1">
      <alignment horizontal="center" vertical="center" wrapText="1"/>
    </xf>
    <xf numFmtId="0" fontId="6" fillId="0" borderId="11" xfId="1" applyFont="1" applyFill="1" applyBorder="1" applyAlignment="1">
      <alignment horizontal="left" vertical="center" wrapText="1"/>
    </xf>
    <xf numFmtId="0" fontId="12" fillId="21" borderId="2" xfId="1" applyFont="1" applyFill="1" applyBorder="1" applyAlignment="1">
      <alignment horizontal="left" vertical="top" wrapText="1"/>
    </xf>
    <xf numFmtId="164" fontId="12" fillId="24" borderId="4" xfId="1" applyNumberFormat="1" applyFont="1" applyFill="1" applyBorder="1" applyAlignment="1">
      <alignment horizontal="center" vertical="center"/>
    </xf>
    <xf numFmtId="164" fontId="12" fillId="24" borderId="6" xfId="1" applyNumberFormat="1" applyFont="1" applyFill="1" applyBorder="1" applyAlignment="1">
      <alignment horizontal="center" vertical="center"/>
    </xf>
    <xf numFmtId="49" fontId="5" fillId="2" borderId="5" xfId="1" applyNumberFormat="1" applyFont="1" applyFill="1" applyBorder="1" applyAlignment="1">
      <alignment horizontal="center" vertical="top"/>
    </xf>
    <xf numFmtId="49" fontId="5" fillId="2" borderId="21" xfId="1" applyNumberFormat="1" applyFont="1" applyFill="1" applyBorder="1" applyAlignment="1">
      <alignment horizontal="center" vertical="top"/>
    </xf>
    <xf numFmtId="49" fontId="5" fillId="2" borderId="16" xfId="1" applyNumberFormat="1" applyFont="1" applyFill="1" applyBorder="1" applyAlignment="1">
      <alignment horizontal="center" vertical="top"/>
    </xf>
    <xf numFmtId="0" fontId="12" fillId="3" borderId="9" xfId="1" applyFont="1" applyFill="1" applyBorder="1" applyAlignment="1">
      <alignment vertical="top" wrapText="1"/>
    </xf>
    <xf numFmtId="0" fontId="12" fillId="3" borderId="23" xfId="1" applyFont="1" applyFill="1" applyBorder="1" applyAlignment="1">
      <alignment vertical="top" wrapText="1"/>
    </xf>
    <xf numFmtId="0" fontId="12" fillId="3" borderId="24" xfId="1" applyFont="1" applyFill="1" applyBorder="1" applyAlignment="1">
      <alignment vertical="top" wrapText="1"/>
    </xf>
    <xf numFmtId="49" fontId="12" fillId="0" borderId="4" xfId="1" applyNumberFormat="1" applyFont="1" applyFill="1" applyBorder="1" applyAlignment="1">
      <alignment horizontal="center" vertical="top"/>
    </xf>
    <xf numFmtId="49" fontId="12" fillId="0" borderId="11" xfId="1" applyNumberFormat="1" applyFont="1" applyFill="1" applyBorder="1" applyAlignment="1">
      <alignment horizontal="center" vertical="top"/>
    </xf>
    <xf numFmtId="49" fontId="12" fillId="0" borderId="6" xfId="1" applyNumberFormat="1" applyFont="1" applyFill="1" applyBorder="1" applyAlignment="1">
      <alignment horizontal="center" vertical="top"/>
    </xf>
    <xf numFmtId="0" fontId="6" fillId="12" borderId="15" xfId="0" applyFont="1" applyFill="1" applyBorder="1" applyAlignment="1">
      <alignment horizontal="left" vertical="top" wrapText="1"/>
    </xf>
    <xf numFmtId="0" fontId="6" fillId="12" borderId="29" xfId="0" applyFont="1" applyFill="1" applyBorder="1" applyAlignment="1">
      <alignment horizontal="left" vertical="top" wrapText="1"/>
    </xf>
    <xf numFmtId="0" fontId="6" fillId="12" borderId="22" xfId="0" applyFont="1" applyFill="1" applyBorder="1" applyAlignment="1">
      <alignment horizontal="left" vertical="top" wrapText="1"/>
    </xf>
    <xf numFmtId="0" fontId="12" fillId="6" borderId="5" xfId="1" applyFont="1" applyFill="1" applyBorder="1" applyAlignment="1">
      <alignment horizontal="left" vertical="top" wrapText="1"/>
    </xf>
    <xf numFmtId="0" fontId="12" fillId="6" borderId="21" xfId="1" applyFont="1" applyFill="1" applyBorder="1" applyAlignment="1">
      <alignment horizontal="left" vertical="top" wrapText="1"/>
    </xf>
    <xf numFmtId="0" fontId="12" fillId="6" borderId="16" xfId="1" applyFont="1" applyFill="1" applyBorder="1" applyAlignment="1">
      <alignment horizontal="left" vertical="top" wrapText="1"/>
    </xf>
    <xf numFmtId="0" fontId="12" fillId="14" borderId="2" xfId="1" applyFont="1" applyFill="1" applyBorder="1" applyAlignment="1">
      <alignment horizontal="left" vertical="top"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12" fillId="11" borderId="5" xfId="1" applyFont="1" applyFill="1" applyBorder="1" applyAlignment="1">
      <alignment horizontal="left" vertical="top" wrapText="1"/>
    </xf>
    <xf numFmtId="0" fontId="12" fillId="11" borderId="21" xfId="1" applyFont="1" applyFill="1" applyBorder="1" applyAlignment="1">
      <alignment horizontal="left" vertical="top" wrapText="1"/>
    </xf>
    <xf numFmtId="0" fontId="12" fillId="11" borderId="16" xfId="1" applyFont="1" applyFill="1" applyBorder="1" applyAlignment="1">
      <alignment horizontal="left" vertical="top" wrapText="1"/>
    </xf>
    <xf numFmtId="49" fontId="3" fillId="3" borderId="12" xfId="1" applyNumberFormat="1" applyFont="1" applyFill="1" applyBorder="1" applyAlignment="1">
      <alignment horizontal="center" vertical="top"/>
    </xf>
    <xf numFmtId="49" fontId="3" fillId="3" borderId="18" xfId="1" applyNumberFormat="1" applyFont="1" applyFill="1" applyBorder="1" applyAlignment="1">
      <alignment horizontal="center" vertical="top"/>
    </xf>
    <xf numFmtId="49" fontId="3" fillId="3" borderId="19" xfId="1" applyNumberFormat="1" applyFont="1" applyFill="1" applyBorder="1" applyAlignment="1">
      <alignment horizontal="center" vertical="top"/>
    </xf>
    <xf numFmtId="0" fontId="12" fillId="0" borderId="4"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6" xfId="0" applyFont="1" applyFill="1" applyBorder="1" applyAlignment="1">
      <alignment horizontal="center" vertical="center"/>
    </xf>
    <xf numFmtId="0" fontId="12" fillId="12" borderId="6" xfId="1" applyFont="1" applyFill="1" applyBorder="1" applyAlignment="1">
      <alignment horizontal="center" vertical="center" wrapText="1"/>
    </xf>
    <xf numFmtId="164" fontId="5" fillId="17" borderId="5" xfId="1" applyNumberFormat="1" applyFont="1" applyFill="1" applyBorder="1" applyAlignment="1">
      <alignment horizontal="center" vertical="top"/>
    </xf>
    <xf numFmtId="0" fontId="12" fillId="0" borderId="4" xfId="1" applyFont="1" applyFill="1" applyBorder="1" applyAlignment="1">
      <alignment vertical="top" wrapText="1"/>
    </xf>
    <xf numFmtId="0" fontId="12" fillId="0" borderId="11" xfId="1" applyFont="1" applyFill="1" applyBorder="1" applyAlignment="1">
      <alignment vertical="top" wrapText="1"/>
    </xf>
    <xf numFmtId="0" fontId="12" fillId="0" borderId="6" xfId="1" applyFont="1" applyFill="1" applyBorder="1" applyAlignment="1">
      <alignment vertical="top" wrapText="1"/>
    </xf>
    <xf numFmtId="0" fontId="12" fillId="14" borderId="4" xfId="1" applyFont="1" applyFill="1" applyBorder="1" applyAlignment="1">
      <alignment horizontal="left" vertical="top" wrapText="1"/>
    </xf>
    <xf numFmtId="0" fontId="12" fillId="14" borderId="6" xfId="1" applyFont="1" applyFill="1" applyBorder="1" applyAlignment="1">
      <alignment horizontal="left" vertical="top" wrapText="1"/>
    </xf>
    <xf numFmtId="14" fontId="12" fillId="0" borderId="0" xfId="0" applyNumberFormat="1" applyFont="1" applyAlignment="1">
      <alignment vertical="top"/>
    </xf>
    <xf numFmtId="164" fontId="5" fillId="17" borderId="39" xfId="1" applyNumberFormat="1" applyFont="1" applyFill="1" applyBorder="1" applyAlignment="1">
      <alignment horizontal="center" vertical="top"/>
    </xf>
    <xf numFmtId="0" fontId="6" fillId="0" borderId="11" xfId="0" applyFont="1" applyBorder="1" applyAlignment="1">
      <alignment horizontal="left" vertical="center" wrapText="1"/>
    </xf>
    <xf numFmtId="0" fontId="12" fillId="0" borderId="1" xfId="1" applyNumberFormat="1" applyFont="1" applyFill="1" applyBorder="1" applyAlignment="1">
      <alignment horizontal="center" vertical="center" wrapText="1"/>
    </xf>
    <xf numFmtId="0" fontId="6" fillId="14" borderId="17" xfId="1" applyFont="1" applyFill="1" applyBorder="1" applyAlignment="1" applyProtection="1">
      <alignment horizontal="left" vertical="top" wrapText="1"/>
      <protection locked="0"/>
    </xf>
    <xf numFmtId="0" fontId="6" fillId="14" borderId="10" xfId="1" applyFont="1" applyFill="1" applyBorder="1" applyAlignment="1" applyProtection="1">
      <alignment horizontal="left" vertical="top" wrapText="1"/>
      <protection locked="0"/>
    </xf>
    <xf numFmtId="0" fontId="12" fillId="14" borderId="15" xfId="1" applyFont="1" applyFill="1" applyBorder="1" applyAlignment="1" applyProtection="1">
      <alignment horizontal="center" vertical="center" wrapText="1"/>
      <protection locked="0"/>
    </xf>
    <xf numFmtId="0" fontId="12" fillId="14" borderId="22" xfId="1" applyFont="1" applyFill="1" applyBorder="1" applyAlignment="1" applyProtection="1">
      <alignment horizontal="center" vertical="center" wrapText="1"/>
      <protection locked="0"/>
    </xf>
    <xf numFmtId="0" fontId="2" fillId="0" borderId="15" xfId="1" applyFont="1" applyBorder="1" applyAlignment="1">
      <alignment horizontal="center" vertical="center"/>
    </xf>
    <xf numFmtId="0" fontId="2" fillId="0" borderId="29" xfId="1" applyFont="1" applyBorder="1" applyAlignment="1">
      <alignment horizontal="center" vertical="center"/>
    </xf>
    <xf numFmtId="0" fontId="2" fillId="0" borderId="22" xfId="1" applyFont="1" applyBorder="1" applyAlignment="1">
      <alignment horizontal="center" vertical="center"/>
    </xf>
    <xf numFmtId="0" fontId="12" fillId="0" borderId="0" xfId="0" applyFont="1" applyBorder="1" applyAlignment="1">
      <alignment horizontal="left" vertical="top"/>
    </xf>
    <xf numFmtId="0" fontId="12" fillId="12" borderId="1" xfId="1" applyNumberFormat="1" applyFont="1" applyFill="1" applyBorder="1" applyAlignment="1">
      <alignment horizontal="center" vertical="center"/>
    </xf>
    <xf numFmtId="0" fontId="12" fillId="12" borderId="11" xfId="1" applyFont="1" applyFill="1" applyBorder="1" applyAlignment="1">
      <alignment horizontal="center" vertical="center" wrapText="1"/>
    </xf>
    <xf numFmtId="49" fontId="5" fillId="8" borderId="2" xfId="1" applyNumberFormat="1" applyFont="1" applyFill="1" applyBorder="1" applyAlignment="1">
      <alignment horizontal="left" vertical="top" wrapText="1"/>
    </xf>
    <xf numFmtId="0" fontId="5" fillId="5" borderId="2" xfId="1" applyFont="1" applyFill="1" applyBorder="1" applyAlignment="1">
      <alignment horizontal="left" vertical="top" wrapText="1"/>
    </xf>
    <xf numFmtId="0" fontId="5" fillId="3" borderId="2" xfId="1" applyFont="1" applyFill="1" applyBorder="1" applyAlignment="1">
      <alignment horizontal="left" vertical="top" wrapText="1"/>
    </xf>
    <xf numFmtId="0" fontId="5" fillId="3" borderId="4" xfId="1" applyFont="1" applyFill="1" applyBorder="1" applyAlignment="1">
      <alignment horizontal="left" vertical="top" wrapText="1"/>
    </xf>
    <xf numFmtId="49" fontId="5" fillId="3" borderId="2" xfId="1" applyNumberFormat="1" applyFont="1" applyFill="1" applyBorder="1" applyAlignment="1" applyProtection="1">
      <alignment horizontal="center" vertical="top"/>
      <protection locked="0"/>
    </xf>
    <xf numFmtId="49" fontId="5" fillId="0" borderId="2" xfId="1" applyNumberFormat="1" applyFont="1" applyBorder="1" applyAlignment="1" applyProtection="1">
      <alignment horizontal="center" vertical="top"/>
      <protection locked="0"/>
    </xf>
    <xf numFmtId="0" fontId="12" fillId="0" borderId="2" xfId="1" applyFont="1" applyFill="1" applyBorder="1" applyAlignment="1" applyProtection="1">
      <alignment horizontal="left" vertical="top" wrapText="1"/>
      <protection locked="0"/>
    </xf>
    <xf numFmtId="49" fontId="12" fillId="0" borderId="2" xfId="1" applyNumberFormat="1" applyFont="1" applyBorder="1" applyAlignment="1" applyProtection="1">
      <alignment horizontal="center" vertical="center"/>
      <protection locked="0"/>
    </xf>
    <xf numFmtId="0" fontId="12" fillId="6" borderId="2" xfId="1" applyFont="1" applyFill="1" applyBorder="1" applyAlignment="1" applyProtection="1">
      <alignment horizontal="left" vertical="top" wrapText="1"/>
      <protection locked="0"/>
    </xf>
    <xf numFmtId="49" fontId="12" fillId="3" borderId="2" xfId="1" applyNumberFormat="1" applyFont="1" applyFill="1" applyBorder="1" applyAlignment="1" applyProtection="1">
      <alignment vertical="top" wrapText="1"/>
      <protection locked="0"/>
    </xf>
    <xf numFmtId="0" fontId="21" fillId="4" borderId="4" xfId="1" applyFont="1" applyFill="1" applyBorder="1" applyAlignment="1" applyProtection="1">
      <alignment horizontal="center" vertical="center"/>
      <protection locked="0"/>
    </xf>
    <xf numFmtId="0" fontId="21" fillId="4" borderId="11" xfId="1" applyFont="1" applyFill="1" applyBorder="1" applyAlignment="1" applyProtection="1">
      <alignment horizontal="center" vertical="center"/>
      <protection locked="0"/>
    </xf>
    <xf numFmtId="49" fontId="5" fillId="2" borderId="2" xfId="1" applyNumberFormat="1" applyFont="1" applyFill="1" applyBorder="1" applyAlignment="1" applyProtection="1">
      <alignment horizontal="center" vertical="top"/>
      <protection locked="0"/>
    </xf>
    <xf numFmtId="49" fontId="12" fillId="0" borderId="2" xfId="1" applyNumberFormat="1" applyFont="1" applyBorder="1" applyAlignment="1">
      <alignment horizontal="center" vertical="top" wrapText="1"/>
    </xf>
    <xf numFmtId="0" fontId="23" fillId="0" borderId="0" xfId="1" applyFont="1" applyBorder="1" applyAlignment="1">
      <alignment horizontal="left" vertical="top"/>
    </xf>
    <xf numFmtId="0" fontId="45" fillId="0" borderId="0" xfId="1" applyFont="1" applyBorder="1" applyAlignment="1">
      <alignment horizontal="left" vertical="top"/>
    </xf>
    <xf numFmtId="0" fontId="2" fillId="0" borderId="0" xfId="1" applyFont="1" applyBorder="1" applyAlignment="1">
      <alignment horizontal="left" vertical="top"/>
    </xf>
    <xf numFmtId="0" fontId="45" fillId="0" borderId="0" xfId="1" applyFont="1" applyFill="1" applyBorder="1" applyAlignment="1">
      <alignment horizontal="left" vertical="top"/>
    </xf>
    <xf numFmtId="0" fontId="45" fillId="0" borderId="0" xfId="1" applyFont="1" applyBorder="1" applyAlignment="1">
      <alignment horizontal="left" vertical="top" wrapText="1"/>
    </xf>
    <xf numFmtId="0" fontId="23" fillId="0" borderId="0" xfId="1" applyFont="1" applyBorder="1" applyAlignment="1">
      <alignment horizontal="left" vertical="top" wrapText="1"/>
    </xf>
    <xf numFmtId="0" fontId="45" fillId="0" borderId="0" xfId="1" applyFont="1" applyBorder="1" applyAlignment="1">
      <alignment horizontal="left" vertical="center"/>
    </xf>
    <xf numFmtId="0" fontId="8" fillId="0" borderId="0" xfId="1" applyFont="1" applyBorder="1" applyAlignment="1">
      <alignment horizontal="left" vertical="top"/>
    </xf>
    <xf numFmtId="0" fontId="17" fillId="0" borderId="0" xfId="1" applyFont="1" applyBorder="1" applyAlignment="1">
      <alignment horizontal="center" vertical="top" wrapText="1"/>
    </xf>
    <xf numFmtId="0" fontId="23" fillId="0" borderId="0" xfId="1" applyFont="1" applyBorder="1" applyAlignment="1">
      <alignment horizontal="center" vertical="top" wrapText="1"/>
    </xf>
    <xf numFmtId="0" fontId="12" fillId="0" borderId="12" xfId="1" applyFont="1" applyBorder="1" applyAlignment="1">
      <alignment horizontal="left" vertical="top" wrapText="1"/>
    </xf>
    <xf numFmtId="0" fontId="12" fillId="0" borderId="19" xfId="1" applyFont="1" applyBorder="1" applyAlignment="1">
      <alignment horizontal="left" vertical="top" wrapText="1"/>
    </xf>
    <xf numFmtId="0" fontId="12" fillId="0" borderId="5" xfId="1" applyFont="1" applyBorder="1" applyAlignment="1">
      <alignment horizontal="left" vertical="top" wrapText="1"/>
    </xf>
    <xf numFmtId="0" fontId="12" fillId="0" borderId="16" xfId="1" applyFont="1" applyBorder="1" applyAlignment="1">
      <alignment horizontal="left" vertical="top" wrapText="1"/>
    </xf>
    <xf numFmtId="0" fontId="8" fillId="0" borderId="0" xfId="1" applyFont="1" applyFill="1" applyBorder="1" applyAlignment="1">
      <alignment horizontal="left" vertical="top" wrapText="1"/>
    </xf>
    <xf numFmtId="0" fontId="5" fillId="0" borderId="1" xfId="1" applyFont="1" applyBorder="1" applyAlignment="1">
      <alignment horizontal="center" vertical="center"/>
    </xf>
    <xf numFmtId="0" fontId="12" fillId="0" borderId="12" xfId="1" applyFont="1" applyBorder="1" applyAlignment="1">
      <alignment horizontal="center" vertical="top" wrapText="1"/>
    </xf>
    <xf numFmtId="0" fontId="12" fillId="0" borderId="19" xfId="1" applyFont="1" applyBorder="1" applyAlignment="1">
      <alignment horizontal="center" vertical="top" wrapText="1"/>
    </xf>
  </cellXfs>
  <cellStyles count="50">
    <cellStyle name="20% - Accent1" xfId="7"/>
    <cellStyle name="20% - Accent2" xfId="8"/>
    <cellStyle name="20% - Accent3" xfId="9"/>
    <cellStyle name="20% - Accent4" xfId="10"/>
    <cellStyle name="20% - Accent5" xfId="11"/>
    <cellStyle name="20% - Accent6" xfId="12"/>
    <cellStyle name="40% - Accent1" xfId="13"/>
    <cellStyle name="40% - Accent2" xfId="14"/>
    <cellStyle name="40% - Accent3" xfId="15"/>
    <cellStyle name="40% - Accent4" xfId="16"/>
    <cellStyle name="40% - Accent5" xfId="17"/>
    <cellStyle name="40% - Accent6" xfId="18"/>
    <cellStyle name="60% - Accent1" xfId="19"/>
    <cellStyle name="60% - Accent2" xfId="20"/>
    <cellStyle name="60% - Accent3" xfId="21"/>
    <cellStyle name="60% - Accent4" xfId="22"/>
    <cellStyle name="60% - Accent5" xfId="23"/>
    <cellStyle name="60% - Accent6" xfId="24"/>
    <cellStyle name="Accent1" xfId="25"/>
    <cellStyle name="Accent2" xfId="26"/>
    <cellStyle name="Accent3" xfId="27"/>
    <cellStyle name="Accent4" xfId="28"/>
    <cellStyle name="Accent5" xfId="29"/>
    <cellStyle name="Accent6" xfId="30"/>
    <cellStyle name="Bad" xfId="31"/>
    <cellStyle name="Calculation" xfId="32"/>
    <cellStyle name="Check Cell" xfId="33"/>
    <cellStyle name="Excel Built-in Normal" xfId="1"/>
    <cellStyle name="Excel Built-in Normal 1" xfId="5"/>
    <cellStyle name="Explanatory Text" xfId="34"/>
    <cellStyle name="Good" xfId="35"/>
    <cellStyle name="Heading 1" xfId="36"/>
    <cellStyle name="Heading 2" xfId="37"/>
    <cellStyle name="Heading 3" xfId="38"/>
    <cellStyle name="Heading 4" xfId="39"/>
    <cellStyle name="Input" xfId="40"/>
    <cellStyle name="Įprastas" xfId="0" builtinId="0"/>
    <cellStyle name="Įprastas 2" xfId="2"/>
    <cellStyle name="Įprastas 2 2" xfId="6"/>
    <cellStyle name="Įprastas 2 2 2" xfId="4"/>
    <cellStyle name="Įprastas 3" xfId="3"/>
    <cellStyle name="Kablelis" xfId="49" builtinId="3"/>
    <cellStyle name="Kablelis 2" xfId="41"/>
    <cellStyle name="Linked Cell" xfId="42"/>
    <cellStyle name="Neutral" xfId="43"/>
    <cellStyle name="Note" xfId="44"/>
    <cellStyle name="Output" xfId="45"/>
    <cellStyle name="Title" xfId="46"/>
    <cellStyle name="Total" xfId="47"/>
    <cellStyle name="Warning Text" xfId="4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333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CC"/>
      <rgbColor rgb="00000080"/>
      <rgbColor rgb="00FF00FF"/>
      <rgbColor rgb="00E6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L192"/>
  <sheetViews>
    <sheetView tabSelected="1" zoomScale="106" zoomScaleNormal="106" workbookViewId="0">
      <selection activeCell="S13" sqref="S13"/>
    </sheetView>
  </sheetViews>
  <sheetFormatPr defaultColWidth="8.7109375" defaultRowHeight="18.75"/>
  <cols>
    <col min="1" max="1" width="3.140625" style="1" customWidth="1"/>
    <col min="2" max="2" width="3.5703125" style="1" customWidth="1"/>
    <col min="3" max="3" width="3.28515625" style="1" customWidth="1"/>
    <col min="4" max="4" width="23.85546875" style="1" customWidth="1"/>
    <col min="5" max="5" width="7.42578125" style="1" customWidth="1"/>
    <col min="6" max="6" width="8.140625" style="169" customWidth="1"/>
    <col min="7" max="8" width="10" style="84" customWidth="1"/>
    <col min="9" max="10" width="12.5703125" style="84" customWidth="1"/>
    <col min="11" max="11" width="31" style="211" customWidth="1"/>
    <col min="12" max="12" width="8.5703125" style="84" customWidth="1"/>
    <col min="13" max="13" width="10.28515625" style="119" customWidth="1"/>
    <col min="14" max="14" width="7.85546875" style="119" customWidth="1"/>
    <col min="15" max="15" width="10.5703125" style="7" hidden="1" customWidth="1"/>
    <col min="16" max="16" width="7.5703125" style="16" hidden="1" customWidth="1"/>
    <col min="17" max="17" width="6" style="2" customWidth="1"/>
    <col min="18" max="18" width="13.140625" style="217" customWidth="1"/>
    <col min="19" max="19" width="31.42578125" style="2" customWidth="1"/>
    <col min="20" max="20" width="25.42578125" style="2" customWidth="1"/>
    <col min="21" max="244" width="9.140625" style="2" customWidth="1"/>
    <col min="245" max="16384" width="8.7109375" style="13"/>
  </cols>
  <sheetData>
    <row r="1" spans="1:244" s="302" customFormat="1" ht="12.75" customHeight="1">
      <c r="A1" s="1"/>
      <c r="B1" s="1"/>
      <c r="C1" s="1"/>
      <c r="D1" s="1"/>
      <c r="E1" s="1"/>
      <c r="F1" s="169"/>
      <c r="G1" s="84"/>
      <c r="H1" s="84"/>
      <c r="I1" s="84"/>
      <c r="J1" s="84"/>
      <c r="K1" s="211"/>
      <c r="L1" s="360"/>
      <c r="M1" s="361"/>
      <c r="N1" s="361"/>
      <c r="O1" s="301"/>
      <c r="P1" s="303"/>
      <c r="Q1" s="300"/>
      <c r="R1" s="304"/>
      <c r="S1" s="300"/>
      <c r="T1" s="300"/>
      <c r="U1" s="300"/>
      <c r="V1" s="300"/>
      <c r="W1" s="300"/>
      <c r="X1" s="300"/>
      <c r="Y1" s="300"/>
      <c r="Z1" s="300"/>
      <c r="AA1" s="300"/>
      <c r="AB1" s="300"/>
      <c r="AC1" s="300"/>
      <c r="AD1" s="300"/>
      <c r="AE1" s="300"/>
      <c r="AF1" s="300"/>
      <c r="AG1" s="300"/>
      <c r="AH1" s="300"/>
      <c r="AI1" s="300"/>
      <c r="AJ1" s="300"/>
      <c r="AK1" s="300"/>
      <c r="AL1" s="300"/>
      <c r="AM1" s="300"/>
      <c r="AN1" s="300"/>
      <c r="AO1" s="300"/>
      <c r="AP1" s="300"/>
      <c r="AQ1" s="300"/>
      <c r="AR1" s="300"/>
      <c r="AS1" s="300"/>
      <c r="AT1" s="300"/>
      <c r="AU1" s="300"/>
      <c r="AV1" s="300"/>
      <c r="AW1" s="300"/>
      <c r="AX1" s="300"/>
      <c r="AY1" s="300"/>
      <c r="AZ1" s="300"/>
      <c r="BA1" s="300"/>
      <c r="BB1" s="300"/>
      <c r="BC1" s="300"/>
      <c r="BD1" s="300"/>
      <c r="BE1" s="300"/>
      <c r="BF1" s="300"/>
      <c r="BG1" s="300"/>
      <c r="BH1" s="300"/>
      <c r="BI1" s="300"/>
      <c r="BJ1" s="300"/>
      <c r="BK1" s="300"/>
      <c r="BL1" s="300"/>
      <c r="BM1" s="300"/>
      <c r="BN1" s="300"/>
      <c r="BO1" s="300"/>
      <c r="BP1" s="300"/>
      <c r="BQ1" s="300"/>
      <c r="BR1" s="300"/>
      <c r="BS1" s="300"/>
      <c r="BT1" s="300"/>
      <c r="BU1" s="300"/>
      <c r="BV1" s="300"/>
      <c r="BW1" s="300"/>
      <c r="BX1" s="300"/>
      <c r="BY1" s="300"/>
      <c r="BZ1" s="300"/>
      <c r="CA1" s="300"/>
      <c r="CB1" s="300"/>
      <c r="CC1" s="300"/>
      <c r="CD1" s="300"/>
      <c r="CE1" s="300"/>
      <c r="CF1" s="300"/>
      <c r="CG1" s="300"/>
      <c r="CH1" s="300"/>
      <c r="CI1" s="300"/>
      <c r="CJ1" s="300"/>
      <c r="CK1" s="300"/>
      <c r="CL1" s="300"/>
      <c r="CM1" s="300"/>
      <c r="CN1" s="300"/>
      <c r="CO1" s="300"/>
      <c r="CP1" s="300"/>
      <c r="CQ1" s="300"/>
      <c r="CR1" s="300"/>
      <c r="CS1" s="300"/>
      <c r="CT1" s="300"/>
      <c r="CU1" s="300"/>
      <c r="CV1" s="300"/>
      <c r="CW1" s="300"/>
      <c r="CX1" s="300"/>
      <c r="CY1" s="300"/>
      <c r="CZ1" s="300"/>
      <c r="DA1" s="300"/>
      <c r="DB1" s="300"/>
      <c r="DC1" s="300"/>
      <c r="DD1" s="300"/>
      <c r="DE1" s="300"/>
      <c r="DF1" s="300"/>
      <c r="DG1" s="300"/>
      <c r="DH1" s="300"/>
      <c r="DI1" s="300"/>
      <c r="DJ1" s="300"/>
      <c r="DK1" s="300"/>
      <c r="DL1" s="300"/>
      <c r="DM1" s="300"/>
      <c r="DN1" s="300"/>
      <c r="DO1" s="300"/>
      <c r="DP1" s="300"/>
      <c r="DQ1" s="300"/>
      <c r="DR1" s="300"/>
      <c r="DS1" s="300"/>
      <c r="DT1" s="300"/>
      <c r="DU1" s="300"/>
      <c r="DV1" s="300"/>
      <c r="DW1" s="300"/>
      <c r="DX1" s="300"/>
      <c r="DY1" s="300"/>
      <c r="DZ1" s="300"/>
      <c r="EA1" s="300"/>
      <c r="EB1" s="300"/>
      <c r="EC1" s="300"/>
      <c r="ED1" s="300"/>
      <c r="EE1" s="300"/>
      <c r="EF1" s="300"/>
      <c r="EG1" s="300"/>
      <c r="EH1" s="300"/>
      <c r="EI1" s="300"/>
      <c r="EJ1" s="300"/>
      <c r="EK1" s="300"/>
      <c r="EL1" s="300"/>
      <c r="EM1" s="300"/>
      <c r="EN1" s="300"/>
      <c r="EO1" s="300"/>
      <c r="EP1" s="300"/>
      <c r="EQ1" s="300"/>
      <c r="ER1" s="300"/>
      <c r="ES1" s="300"/>
      <c r="ET1" s="300"/>
      <c r="EU1" s="300"/>
      <c r="EV1" s="300"/>
      <c r="EW1" s="300"/>
      <c r="EX1" s="300"/>
      <c r="EY1" s="300"/>
      <c r="EZ1" s="300"/>
      <c r="FA1" s="300"/>
      <c r="FB1" s="300"/>
      <c r="FC1" s="300"/>
      <c r="FD1" s="300"/>
      <c r="FE1" s="300"/>
      <c r="FF1" s="300"/>
      <c r="FG1" s="300"/>
      <c r="FH1" s="300"/>
      <c r="FI1" s="300"/>
      <c r="FJ1" s="300"/>
      <c r="FK1" s="300"/>
      <c r="FL1" s="300"/>
      <c r="FM1" s="300"/>
      <c r="FN1" s="300"/>
      <c r="FO1" s="300"/>
      <c r="FP1" s="300"/>
      <c r="FQ1" s="300"/>
      <c r="FR1" s="300"/>
      <c r="FS1" s="300"/>
      <c r="FT1" s="300"/>
      <c r="FU1" s="300"/>
      <c r="FV1" s="300"/>
      <c r="FW1" s="300"/>
      <c r="FX1" s="300"/>
      <c r="FY1" s="300"/>
      <c r="FZ1" s="300"/>
      <c r="GA1" s="300"/>
      <c r="GB1" s="300"/>
      <c r="GC1" s="300"/>
      <c r="GD1" s="300"/>
      <c r="GE1" s="300"/>
      <c r="GF1" s="300"/>
      <c r="GG1" s="300"/>
      <c r="GH1" s="300"/>
      <c r="GI1" s="300"/>
      <c r="GJ1" s="300"/>
      <c r="GK1" s="300"/>
      <c r="GL1" s="300"/>
      <c r="GM1" s="300"/>
      <c r="GN1" s="300"/>
      <c r="GO1" s="300"/>
      <c r="GP1" s="300"/>
      <c r="GQ1" s="300"/>
      <c r="GR1" s="300"/>
      <c r="GS1" s="300"/>
      <c r="GT1" s="300"/>
      <c r="GU1" s="300"/>
      <c r="GV1" s="300"/>
      <c r="GW1" s="300"/>
      <c r="GX1" s="300"/>
      <c r="GY1" s="300"/>
      <c r="GZ1" s="300"/>
      <c r="HA1" s="300"/>
      <c r="HB1" s="300"/>
      <c r="HC1" s="300"/>
      <c r="HD1" s="300"/>
      <c r="HE1" s="300"/>
      <c r="HF1" s="300"/>
      <c r="HG1" s="300"/>
      <c r="HH1" s="300"/>
      <c r="HI1" s="300"/>
      <c r="HJ1" s="300"/>
      <c r="HK1" s="300"/>
      <c r="HL1" s="300"/>
      <c r="HM1" s="300"/>
      <c r="HN1" s="300"/>
      <c r="HO1" s="300"/>
      <c r="HP1" s="300"/>
      <c r="HQ1" s="300"/>
      <c r="HR1" s="300"/>
      <c r="HS1" s="300"/>
      <c r="HT1" s="300"/>
      <c r="HU1" s="300"/>
      <c r="HV1" s="300"/>
      <c r="HW1" s="300"/>
      <c r="HX1" s="300"/>
      <c r="HY1" s="300"/>
      <c r="HZ1" s="300"/>
      <c r="IA1" s="300"/>
      <c r="IB1" s="300"/>
      <c r="IC1" s="300"/>
      <c r="ID1" s="300"/>
      <c r="IE1" s="300"/>
      <c r="IF1" s="300"/>
      <c r="IG1" s="300"/>
      <c r="IH1" s="300"/>
      <c r="II1" s="300"/>
      <c r="IJ1" s="300"/>
    </row>
    <row r="2" spans="1:244" s="302" customFormat="1" ht="10.5" customHeight="1">
      <c r="A2" s="1"/>
      <c r="B2" s="1"/>
      <c r="C2" s="1"/>
      <c r="D2" s="1"/>
      <c r="E2" s="1"/>
      <c r="F2" s="169"/>
      <c r="G2" s="84"/>
      <c r="H2" s="84"/>
      <c r="I2" s="84"/>
      <c r="J2" s="84"/>
      <c r="K2" s="211"/>
      <c r="L2" s="84"/>
      <c r="M2" s="119"/>
      <c r="N2" s="119"/>
      <c r="O2" s="301"/>
      <c r="P2" s="303"/>
      <c r="Q2" s="300"/>
      <c r="R2" s="304"/>
      <c r="S2" s="300"/>
      <c r="T2" s="300"/>
      <c r="U2" s="300"/>
      <c r="V2" s="300"/>
      <c r="W2" s="300"/>
      <c r="X2" s="300"/>
      <c r="Y2" s="300"/>
      <c r="Z2" s="300"/>
      <c r="AA2" s="300"/>
      <c r="AB2" s="300"/>
      <c r="AC2" s="300"/>
      <c r="AD2" s="300"/>
      <c r="AE2" s="300"/>
      <c r="AF2" s="300"/>
      <c r="AG2" s="300"/>
      <c r="AH2" s="300"/>
      <c r="AI2" s="300"/>
      <c r="AJ2" s="300"/>
      <c r="AK2" s="300"/>
      <c r="AL2" s="300"/>
      <c r="AM2" s="300"/>
      <c r="AN2" s="300"/>
      <c r="AO2" s="300"/>
      <c r="AP2" s="300"/>
      <c r="AQ2" s="300"/>
      <c r="AR2" s="300"/>
      <c r="AS2" s="300"/>
      <c r="AT2" s="300"/>
      <c r="AU2" s="300"/>
      <c r="AV2" s="300"/>
      <c r="AW2" s="300"/>
      <c r="AX2" s="300"/>
      <c r="AY2" s="300"/>
      <c r="AZ2" s="300"/>
      <c r="BA2" s="300"/>
      <c r="BB2" s="300"/>
      <c r="BC2" s="300"/>
      <c r="BD2" s="300"/>
      <c r="BE2" s="300"/>
      <c r="BF2" s="300"/>
      <c r="BG2" s="300"/>
      <c r="BH2" s="300"/>
      <c r="BI2" s="300"/>
      <c r="BJ2" s="300"/>
      <c r="BK2" s="300"/>
      <c r="BL2" s="300"/>
      <c r="BM2" s="300"/>
      <c r="BN2" s="300"/>
      <c r="BO2" s="300"/>
      <c r="BP2" s="300"/>
      <c r="BQ2" s="300"/>
      <c r="BR2" s="300"/>
      <c r="BS2" s="300"/>
      <c r="BT2" s="300"/>
      <c r="BU2" s="300"/>
      <c r="BV2" s="300"/>
      <c r="BW2" s="300"/>
      <c r="BX2" s="300"/>
      <c r="BY2" s="300"/>
      <c r="BZ2" s="300"/>
      <c r="CA2" s="300"/>
      <c r="CB2" s="300"/>
      <c r="CC2" s="300"/>
      <c r="CD2" s="300"/>
      <c r="CE2" s="300"/>
      <c r="CF2" s="300"/>
      <c r="CG2" s="300"/>
      <c r="CH2" s="300"/>
      <c r="CI2" s="300"/>
      <c r="CJ2" s="300"/>
      <c r="CK2" s="300"/>
      <c r="CL2" s="300"/>
      <c r="CM2" s="300"/>
      <c r="CN2" s="300"/>
      <c r="CO2" s="300"/>
      <c r="CP2" s="300"/>
      <c r="CQ2" s="300"/>
      <c r="CR2" s="300"/>
      <c r="CS2" s="300"/>
      <c r="CT2" s="300"/>
      <c r="CU2" s="300"/>
      <c r="CV2" s="300"/>
      <c r="CW2" s="300"/>
      <c r="CX2" s="300"/>
      <c r="CY2" s="300"/>
      <c r="CZ2" s="300"/>
      <c r="DA2" s="300"/>
      <c r="DB2" s="300"/>
      <c r="DC2" s="300"/>
      <c r="DD2" s="300"/>
      <c r="DE2" s="300"/>
      <c r="DF2" s="300"/>
      <c r="DG2" s="300"/>
      <c r="DH2" s="300"/>
      <c r="DI2" s="300"/>
      <c r="DJ2" s="300"/>
      <c r="DK2" s="300"/>
      <c r="DL2" s="300"/>
      <c r="DM2" s="300"/>
      <c r="DN2" s="300"/>
      <c r="DO2" s="300"/>
      <c r="DP2" s="300"/>
      <c r="DQ2" s="300"/>
      <c r="DR2" s="300"/>
      <c r="DS2" s="300"/>
      <c r="DT2" s="300"/>
      <c r="DU2" s="300"/>
      <c r="DV2" s="300"/>
      <c r="DW2" s="300"/>
      <c r="DX2" s="300"/>
      <c r="DY2" s="300"/>
      <c r="DZ2" s="300"/>
      <c r="EA2" s="300"/>
      <c r="EB2" s="300"/>
      <c r="EC2" s="300"/>
      <c r="ED2" s="300"/>
      <c r="EE2" s="300"/>
      <c r="EF2" s="300"/>
      <c r="EG2" s="300"/>
      <c r="EH2" s="300"/>
      <c r="EI2" s="300"/>
      <c r="EJ2" s="300"/>
      <c r="EK2" s="300"/>
      <c r="EL2" s="300"/>
      <c r="EM2" s="300"/>
      <c r="EN2" s="300"/>
      <c r="EO2" s="300"/>
      <c r="EP2" s="300"/>
      <c r="EQ2" s="300"/>
      <c r="ER2" s="300"/>
      <c r="ES2" s="300"/>
      <c r="ET2" s="300"/>
      <c r="EU2" s="300"/>
      <c r="EV2" s="300"/>
      <c r="EW2" s="300"/>
      <c r="EX2" s="300"/>
      <c r="EY2" s="300"/>
      <c r="EZ2" s="300"/>
      <c r="FA2" s="300"/>
      <c r="FB2" s="300"/>
      <c r="FC2" s="300"/>
      <c r="FD2" s="300"/>
      <c r="FE2" s="300"/>
      <c r="FF2" s="300"/>
      <c r="FG2" s="300"/>
      <c r="FH2" s="300"/>
      <c r="FI2" s="300"/>
      <c r="FJ2" s="300"/>
      <c r="FK2" s="300"/>
      <c r="FL2" s="300"/>
      <c r="FM2" s="300"/>
      <c r="FN2" s="300"/>
      <c r="FO2" s="300"/>
      <c r="FP2" s="300"/>
      <c r="FQ2" s="300"/>
      <c r="FR2" s="300"/>
      <c r="FS2" s="300"/>
      <c r="FT2" s="300"/>
      <c r="FU2" s="300"/>
      <c r="FV2" s="300"/>
      <c r="FW2" s="300"/>
      <c r="FX2" s="300"/>
      <c r="FY2" s="300"/>
      <c r="FZ2" s="300"/>
      <c r="GA2" s="300"/>
      <c r="GB2" s="300"/>
      <c r="GC2" s="300"/>
      <c r="GD2" s="300"/>
      <c r="GE2" s="300"/>
      <c r="GF2" s="300"/>
      <c r="GG2" s="300"/>
      <c r="GH2" s="300"/>
      <c r="GI2" s="300"/>
      <c r="GJ2" s="300"/>
      <c r="GK2" s="300"/>
      <c r="GL2" s="300"/>
      <c r="GM2" s="300"/>
      <c r="GN2" s="300"/>
      <c r="GO2" s="300"/>
      <c r="GP2" s="300"/>
      <c r="GQ2" s="300"/>
      <c r="GR2" s="300"/>
      <c r="GS2" s="300"/>
      <c r="GT2" s="300"/>
      <c r="GU2" s="300"/>
      <c r="GV2" s="300"/>
      <c r="GW2" s="300"/>
      <c r="GX2" s="300"/>
      <c r="GY2" s="300"/>
      <c r="GZ2" s="300"/>
      <c r="HA2" s="300"/>
      <c r="HB2" s="300"/>
      <c r="HC2" s="300"/>
      <c r="HD2" s="300"/>
      <c r="HE2" s="300"/>
      <c r="HF2" s="300"/>
      <c r="HG2" s="300"/>
      <c r="HH2" s="300"/>
      <c r="HI2" s="300"/>
      <c r="HJ2" s="300"/>
      <c r="HK2" s="300"/>
      <c r="HL2" s="300"/>
      <c r="HM2" s="300"/>
      <c r="HN2" s="300"/>
      <c r="HO2" s="300"/>
      <c r="HP2" s="300"/>
      <c r="HQ2" s="300"/>
      <c r="HR2" s="300"/>
      <c r="HS2" s="300"/>
      <c r="HT2" s="300"/>
      <c r="HU2" s="300"/>
      <c r="HV2" s="300"/>
      <c r="HW2" s="300"/>
      <c r="HX2" s="300"/>
      <c r="HY2" s="300"/>
      <c r="HZ2" s="300"/>
      <c r="IA2" s="300"/>
      <c r="IB2" s="300"/>
      <c r="IC2" s="300"/>
      <c r="ID2" s="300"/>
      <c r="IE2" s="300"/>
      <c r="IF2" s="300"/>
      <c r="IG2" s="300"/>
      <c r="IH2" s="300"/>
      <c r="II2" s="300"/>
      <c r="IJ2" s="300"/>
    </row>
    <row r="3" spans="1:244" s="299" customFormat="1" ht="15" customHeight="1">
      <c r="A3" s="296"/>
      <c r="B3" s="296"/>
      <c r="C3" s="296"/>
      <c r="D3" s="296"/>
      <c r="E3" s="333"/>
      <c r="F3" s="294"/>
      <c r="G3" s="334"/>
      <c r="H3" s="293"/>
      <c r="I3" s="293"/>
      <c r="J3" s="293"/>
      <c r="K3" s="335" t="s">
        <v>203</v>
      </c>
      <c r="L3" s="335"/>
      <c r="M3" s="335"/>
      <c r="N3" s="335"/>
      <c r="O3" s="309"/>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292"/>
      <c r="AO3" s="292"/>
      <c r="AP3" s="292"/>
      <c r="AQ3" s="292"/>
      <c r="AR3" s="292"/>
      <c r="AS3" s="292"/>
      <c r="AT3" s="292"/>
      <c r="AU3" s="292"/>
      <c r="AV3" s="292"/>
      <c r="AW3" s="292"/>
      <c r="AX3" s="292"/>
      <c r="AY3" s="292"/>
      <c r="AZ3" s="292"/>
      <c r="BA3" s="292"/>
      <c r="BB3" s="292"/>
      <c r="BC3" s="292"/>
      <c r="BD3" s="292"/>
      <c r="BE3" s="292"/>
      <c r="BF3" s="292"/>
      <c r="BG3" s="292"/>
      <c r="BH3" s="292"/>
      <c r="BI3" s="292"/>
      <c r="BJ3" s="292"/>
      <c r="BK3" s="292"/>
      <c r="BL3" s="292"/>
      <c r="BM3" s="292"/>
      <c r="BN3" s="292"/>
      <c r="BO3" s="292"/>
      <c r="BP3" s="292"/>
      <c r="BQ3" s="292"/>
      <c r="BR3" s="292"/>
      <c r="BS3" s="292"/>
      <c r="BT3" s="292"/>
      <c r="BU3" s="292"/>
      <c r="BV3" s="292"/>
      <c r="BW3" s="292"/>
      <c r="BX3" s="292"/>
      <c r="BY3" s="292"/>
      <c r="BZ3" s="292"/>
      <c r="CA3" s="292"/>
      <c r="CB3" s="292"/>
      <c r="CC3" s="292"/>
      <c r="CD3" s="292"/>
      <c r="CE3" s="292"/>
      <c r="CF3" s="292"/>
      <c r="CG3" s="292"/>
      <c r="CH3" s="292"/>
      <c r="CI3" s="292"/>
      <c r="CJ3" s="292"/>
      <c r="CK3" s="292"/>
      <c r="CL3" s="292"/>
      <c r="CM3" s="292"/>
      <c r="CN3" s="292"/>
      <c r="CO3" s="292"/>
      <c r="CP3" s="292"/>
      <c r="CQ3" s="292"/>
      <c r="CR3" s="292"/>
      <c r="CS3" s="292"/>
      <c r="CT3" s="292"/>
      <c r="CU3" s="292"/>
      <c r="CV3" s="292"/>
      <c r="CW3" s="292"/>
      <c r="CX3" s="292"/>
      <c r="CY3" s="292"/>
      <c r="CZ3" s="292"/>
      <c r="DA3" s="292"/>
      <c r="DB3" s="292"/>
      <c r="DC3" s="292"/>
      <c r="DD3" s="292"/>
      <c r="DE3" s="292"/>
      <c r="DF3" s="292"/>
      <c r="DG3" s="292"/>
      <c r="DH3" s="292"/>
      <c r="DI3" s="292"/>
      <c r="DJ3" s="292"/>
      <c r="DK3" s="292"/>
      <c r="DL3" s="292"/>
      <c r="DM3" s="292"/>
      <c r="DN3" s="292"/>
      <c r="DO3" s="292"/>
      <c r="DP3" s="292"/>
      <c r="DQ3" s="292"/>
      <c r="DR3" s="292"/>
      <c r="DS3" s="292"/>
      <c r="DT3" s="292"/>
      <c r="DU3" s="292"/>
      <c r="DV3" s="292"/>
      <c r="DW3" s="292"/>
      <c r="DX3" s="292"/>
      <c r="DY3" s="292"/>
      <c r="DZ3" s="292"/>
      <c r="EA3" s="292"/>
      <c r="EB3" s="292"/>
      <c r="EC3" s="292"/>
      <c r="ED3" s="292"/>
      <c r="EE3" s="292"/>
      <c r="EF3" s="292"/>
      <c r="EG3" s="292"/>
      <c r="EH3" s="292"/>
      <c r="EI3" s="292"/>
      <c r="EJ3" s="292"/>
      <c r="EK3" s="292"/>
      <c r="EL3" s="292"/>
      <c r="EM3" s="292"/>
      <c r="EN3" s="292"/>
      <c r="EO3" s="292"/>
      <c r="EP3" s="292"/>
      <c r="EQ3" s="292"/>
      <c r="ER3" s="292"/>
      <c r="ES3" s="292"/>
      <c r="ET3" s="292"/>
      <c r="EU3" s="292"/>
      <c r="EV3" s="292"/>
      <c r="EW3" s="292"/>
      <c r="EX3" s="292"/>
      <c r="EY3" s="292"/>
      <c r="EZ3" s="292"/>
      <c r="FA3" s="292"/>
      <c r="FB3" s="292"/>
      <c r="FC3" s="292"/>
      <c r="FD3" s="292"/>
      <c r="FE3" s="292"/>
      <c r="FF3" s="292"/>
      <c r="FG3" s="292"/>
      <c r="FH3" s="292"/>
      <c r="FI3" s="292"/>
      <c r="FJ3" s="292"/>
      <c r="FK3" s="292"/>
      <c r="FL3" s="292"/>
      <c r="FM3" s="292"/>
      <c r="FN3" s="292"/>
      <c r="FO3" s="292"/>
      <c r="FP3" s="292"/>
      <c r="FQ3" s="292"/>
      <c r="FR3" s="292"/>
      <c r="FS3" s="292"/>
      <c r="FT3" s="292"/>
      <c r="FU3" s="292"/>
      <c r="FV3" s="292"/>
      <c r="FW3" s="292"/>
      <c r="FX3" s="292"/>
      <c r="FY3" s="292"/>
      <c r="FZ3" s="292"/>
      <c r="GA3" s="292"/>
      <c r="GB3" s="292"/>
      <c r="GC3" s="292"/>
      <c r="GD3" s="292"/>
      <c r="GE3" s="292"/>
      <c r="GF3" s="292"/>
      <c r="GG3" s="292"/>
      <c r="GH3" s="292"/>
      <c r="GI3" s="292"/>
      <c r="GJ3" s="292"/>
      <c r="GK3" s="292"/>
      <c r="GL3" s="292"/>
      <c r="GM3" s="292"/>
      <c r="GN3" s="292"/>
      <c r="GO3" s="292"/>
      <c r="GP3" s="292"/>
      <c r="GQ3" s="292"/>
      <c r="GR3" s="292"/>
      <c r="GS3" s="292"/>
      <c r="GT3" s="292"/>
      <c r="GU3" s="292"/>
      <c r="GV3" s="292"/>
      <c r="GW3" s="292"/>
      <c r="GX3" s="292"/>
      <c r="GY3" s="292"/>
      <c r="GZ3" s="292"/>
      <c r="HA3" s="292"/>
      <c r="HB3" s="292"/>
      <c r="HC3" s="292"/>
      <c r="HD3" s="292"/>
      <c r="HE3" s="292"/>
      <c r="HF3" s="292"/>
      <c r="HG3" s="292"/>
      <c r="HH3" s="292"/>
      <c r="HI3" s="292"/>
      <c r="HJ3" s="292"/>
      <c r="HK3" s="292"/>
      <c r="HL3" s="292"/>
      <c r="HM3" s="292"/>
      <c r="HN3" s="292"/>
      <c r="HO3" s="292"/>
      <c r="HP3" s="292"/>
      <c r="HQ3" s="292"/>
      <c r="HR3" s="292"/>
      <c r="HS3" s="292"/>
      <c r="HT3" s="292"/>
      <c r="HU3" s="292"/>
      <c r="HV3" s="292"/>
      <c r="HW3" s="292"/>
      <c r="HX3" s="292"/>
      <c r="HY3" s="292"/>
      <c r="HZ3" s="292"/>
      <c r="IA3" s="292"/>
      <c r="IB3" s="292"/>
      <c r="IC3" s="292"/>
      <c r="ID3" s="292"/>
      <c r="IE3" s="292"/>
    </row>
    <row r="4" spans="1:244" s="299" customFormat="1" ht="15" customHeight="1">
      <c r="A4" s="296"/>
      <c r="B4" s="296"/>
      <c r="C4" s="296"/>
      <c r="D4" s="296"/>
      <c r="E4" s="333"/>
      <c r="F4" s="294"/>
      <c r="G4" s="334"/>
      <c r="H4" s="293"/>
      <c r="I4" s="293"/>
      <c r="J4" s="293"/>
      <c r="K4" s="362" t="s">
        <v>204</v>
      </c>
      <c r="L4" s="362"/>
      <c r="M4" s="335"/>
      <c r="N4" s="335"/>
      <c r="O4" s="309"/>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292"/>
      <c r="AO4" s="292"/>
      <c r="AP4" s="292"/>
      <c r="AQ4" s="292"/>
      <c r="AR4" s="292"/>
      <c r="AS4" s="292"/>
      <c r="AT4" s="292"/>
      <c r="AU4" s="292"/>
      <c r="AV4" s="292"/>
      <c r="AW4" s="292"/>
      <c r="AX4" s="292"/>
      <c r="AY4" s="292"/>
      <c r="AZ4" s="292"/>
      <c r="BA4" s="292"/>
      <c r="BB4" s="292"/>
      <c r="BC4" s="292"/>
      <c r="BD4" s="292"/>
      <c r="BE4" s="292"/>
      <c r="BF4" s="292"/>
      <c r="BG4" s="292"/>
      <c r="BH4" s="292"/>
      <c r="BI4" s="292"/>
      <c r="BJ4" s="292"/>
      <c r="BK4" s="292"/>
      <c r="BL4" s="292"/>
      <c r="BM4" s="292"/>
      <c r="BN4" s="292"/>
      <c r="BO4" s="292"/>
      <c r="BP4" s="292"/>
      <c r="BQ4" s="292"/>
      <c r="BR4" s="292"/>
      <c r="BS4" s="292"/>
      <c r="BT4" s="292"/>
      <c r="BU4" s="292"/>
      <c r="BV4" s="292"/>
      <c r="BW4" s="292"/>
      <c r="BX4" s="292"/>
      <c r="BY4" s="292"/>
      <c r="BZ4" s="292"/>
      <c r="CA4" s="292"/>
      <c r="CB4" s="292"/>
      <c r="CC4" s="292"/>
      <c r="CD4" s="292"/>
      <c r="CE4" s="292"/>
      <c r="CF4" s="292"/>
      <c r="CG4" s="292"/>
      <c r="CH4" s="292"/>
      <c r="CI4" s="292"/>
      <c r="CJ4" s="292"/>
      <c r="CK4" s="292"/>
      <c r="CL4" s="292"/>
      <c r="CM4" s="292"/>
      <c r="CN4" s="292"/>
      <c r="CO4" s="292"/>
      <c r="CP4" s="292"/>
      <c r="CQ4" s="292"/>
      <c r="CR4" s="292"/>
      <c r="CS4" s="292"/>
      <c r="CT4" s="292"/>
      <c r="CU4" s="292"/>
      <c r="CV4" s="292"/>
      <c r="CW4" s="292"/>
      <c r="CX4" s="292"/>
      <c r="CY4" s="292"/>
      <c r="CZ4" s="292"/>
      <c r="DA4" s="292"/>
      <c r="DB4" s="292"/>
      <c r="DC4" s="292"/>
      <c r="DD4" s="292"/>
      <c r="DE4" s="292"/>
      <c r="DF4" s="292"/>
      <c r="DG4" s="292"/>
      <c r="DH4" s="292"/>
      <c r="DI4" s="292"/>
      <c r="DJ4" s="292"/>
      <c r="DK4" s="292"/>
      <c r="DL4" s="292"/>
      <c r="DM4" s="292"/>
      <c r="DN4" s="292"/>
      <c r="DO4" s="292"/>
      <c r="DP4" s="292"/>
      <c r="DQ4" s="292"/>
      <c r="DR4" s="292"/>
      <c r="DS4" s="292"/>
      <c r="DT4" s="292"/>
      <c r="DU4" s="292"/>
      <c r="DV4" s="292"/>
      <c r="DW4" s="292"/>
      <c r="DX4" s="292"/>
      <c r="DY4" s="292"/>
      <c r="DZ4" s="292"/>
      <c r="EA4" s="292"/>
      <c r="EB4" s="292"/>
      <c r="EC4" s="292"/>
      <c r="ED4" s="292"/>
      <c r="EE4" s="292"/>
      <c r="EF4" s="292"/>
      <c r="EG4" s="292"/>
      <c r="EH4" s="292"/>
      <c r="EI4" s="292"/>
      <c r="EJ4" s="292"/>
      <c r="EK4" s="292"/>
      <c r="EL4" s="292"/>
      <c r="EM4" s="292"/>
      <c r="EN4" s="292"/>
      <c r="EO4" s="292"/>
      <c r="EP4" s="292"/>
      <c r="EQ4" s="292"/>
      <c r="ER4" s="292"/>
      <c r="ES4" s="292"/>
      <c r="ET4" s="292"/>
      <c r="EU4" s="292"/>
      <c r="EV4" s="292"/>
      <c r="EW4" s="292"/>
      <c r="EX4" s="292"/>
      <c r="EY4" s="292"/>
      <c r="EZ4" s="292"/>
      <c r="FA4" s="292"/>
      <c r="FB4" s="292"/>
      <c r="FC4" s="292"/>
      <c r="FD4" s="292"/>
      <c r="FE4" s="292"/>
      <c r="FF4" s="292"/>
      <c r="FG4" s="292"/>
      <c r="FH4" s="292"/>
      <c r="FI4" s="292"/>
      <c r="FJ4" s="292"/>
      <c r="FK4" s="292"/>
      <c r="FL4" s="292"/>
      <c r="FM4" s="292"/>
      <c r="FN4" s="292"/>
      <c r="FO4" s="292"/>
      <c r="FP4" s="292"/>
      <c r="FQ4" s="292"/>
      <c r="FR4" s="292"/>
      <c r="FS4" s="292"/>
      <c r="FT4" s="292"/>
      <c r="FU4" s="292"/>
      <c r="FV4" s="292"/>
      <c r="FW4" s="292"/>
      <c r="FX4" s="292"/>
      <c r="FY4" s="292"/>
      <c r="FZ4" s="292"/>
      <c r="GA4" s="292"/>
      <c r="GB4" s="292"/>
      <c r="GC4" s="292"/>
      <c r="GD4" s="292"/>
      <c r="GE4" s="292"/>
      <c r="GF4" s="292"/>
      <c r="GG4" s="292"/>
      <c r="GH4" s="292"/>
      <c r="GI4" s="292"/>
      <c r="GJ4" s="292"/>
      <c r="GK4" s="292"/>
      <c r="GL4" s="292"/>
      <c r="GM4" s="292"/>
      <c r="GN4" s="292"/>
      <c r="GO4" s="292"/>
      <c r="GP4" s="292"/>
      <c r="GQ4" s="292"/>
      <c r="GR4" s="292"/>
      <c r="GS4" s="292"/>
      <c r="GT4" s="292"/>
      <c r="GU4" s="292"/>
      <c r="GV4" s="292"/>
      <c r="GW4" s="292"/>
      <c r="GX4" s="292"/>
      <c r="GY4" s="292"/>
      <c r="GZ4" s="292"/>
      <c r="HA4" s="292"/>
      <c r="HB4" s="292"/>
      <c r="HC4" s="292"/>
      <c r="HD4" s="292"/>
      <c r="HE4" s="292"/>
      <c r="HF4" s="292"/>
      <c r="HG4" s="292"/>
      <c r="HH4" s="292"/>
      <c r="HI4" s="292"/>
      <c r="HJ4" s="292"/>
      <c r="HK4" s="292"/>
      <c r="HL4" s="292"/>
      <c r="HM4" s="292"/>
      <c r="HN4" s="292"/>
      <c r="HO4" s="292"/>
      <c r="HP4" s="292"/>
      <c r="HQ4" s="292"/>
      <c r="HR4" s="292"/>
      <c r="HS4" s="292"/>
      <c r="HT4" s="292"/>
      <c r="HU4" s="292"/>
      <c r="HV4" s="292"/>
      <c r="HW4" s="292"/>
      <c r="HX4" s="292"/>
      <c r="HY4" s="292"/>
      <c r="HZ4" s="292"/>
      <c r="IA4" s="292"/>
      <c r="IB4" s="292"/>
      <c r="IC4" s="292"/>
      <c r="ID4" s="292"/>
      <c r="IE4" s="292"/>
    </row>
    <row r="5" spans="1:244" s="299" customFormat="1" ht="15" customHeight="1">
      <c r="A5" s="296"/>
      <c r="B5" s="296"/>
      <c r="C5" s="296"/>
      <c r="D5" s="296"/>
      <c r="E5" s="333"/>
      <c r="F5" s="294"/>
      <c r="G5" s="334"/>
      <c r="H5" s="293"/>
      <c r="I5" s="293"/>
      <c r="J5" s="293"/>
      <c r="K5" s="362" t="s">
        <v>205</v>
      </c>
      <c r="L5" s="362"/>
      <c r="M5" s="335"/>
      <c r="N5" s="335"/>
      <c r="O5" s="309"/>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c r="AW5" s="292"/>
      <c r="AX5" s="292"/>
      <c r="AY5" s="292"/>
      <c r="AZ5" s="292"/>
      <c r="BA5" s="292"/>
      <c r="BB5" s="292"/>
      <c r="BC5" s="292"/>
      <c r="BD5" s="292"/>
      <c r="BE5" s="292"/>
      <c r="BF5" s="292"/>
      <c r="BG5" s="292"/>
      <c r="BH5" s="292"/>
      <c r="BI5" s="292"/>
      <c r="BJ5" s="292"/>
      <c r="BK5" s="292"/>
      <c r="BL5" s="292"/>
      <c r="BM5" s="292"/>
      <c r="BN5" s="292"/>
      <c r="BO5" s="292"/>
      <c r="BP5" s="292"/>
      <c r="BQ5" s="292"/>
      <c r="BR5" s="292"/>
      <c r="BS5" s="292"/>
      <c r="BT5" s="292"/>
      <c r="BU5" s="292"/>
      <c r="BV5" s="292"/>
      <c r="BW5" s="292"/>
      <c r="BX5" s="292"/>
      <c r="BY5" s="292"/>
      <c r="BZ5" s="292"/>
      <c r="CA5" s="292"/>
      <c r="CB5" s="292"/>
      <c r="CC5" s="292"/>
      <c r="CD5" s="292"/>
      <c r="CE5" s="292"/>
      <c r="CF5" s="292"/>
      <c r="CG5" s="292"/>
      <c r="CH5" s="292"/>
      <c r="CI5" s="292"/>
      <c r="CJ5" s="292"/>
      <c r="CK5" s="292"/>
      <c r="CL5" s="292"/>
      <c r="CM5" s="292"/>
      <c r="CN5" s="292"/>
      <c r="CO5" s="292"/>
      <c r="CP5" s="292"/>
      <c r="CQ5" s="292"/>
      <c r="CR5" s="292"/>
      <c r="CS5" s="292"/>
      <c r="CT5" s="292"/>
      <c r="CU5" s="292"/>
      <c r="CV5" s="292"/>
      <c r="CW5" s="292"/>
      <c r="CX5" s="292"/>
      <c r="CY5" s="292"/>
      <c r="CZ5" s="292"/>
      <c r="DA5" s="292"/>
      <c r="DB5" s="292"/>
      <c r="DC5" s="292"/>
      <c r="DD5" s="292"/>
      <c r="DE5" s="292"/>
      <c r="DF5" s="292"/>
      <c r="DG5" s="292"/>
      <c r="DH5" s="292"/>
      <c r="DI5" s="292"/>
      <c r="DJ5" s="292"/>
      <c r="DK5" s="292"/>
      <c r="DL5" s="292"/>
      <c r="DM5" s="292"/>
      <c r="DN5" s="292"/>
      <c r="DO5" s="292"/>
      <c r="DP5" s="292"/>
      <c r="DQ5" s="292"/>
      <c r="DR5" s="292"/>
      <c r="DS5" s="292"/>
      <c r="DT5" s="292"/>
      <c r="DU5" s="292"/>
      <c r="DV5" s="292"/>
      <c r="DW5" s="292"/>
      <c r="DX5" s="292"/>
      <c r="DY5" s="292"/>
      <c r="DZ5" s="292"/>
      <c r="EA5" s="292"/>
      <c r="EB5" s="292"/>
      <c r="EC5" s="292"/>
      <c r="ED5" s="292"/>
      <c r="EE5" s="292"/>
      <c r="EF5" s="292"/>
      <c r="EG5" s="292"/>
      <c r="EH5" s="292"/>
      <c r="EI5" s="292"/>
      <c r="EJ5" s="292"/>
      <c r="EK5" s="292"/>
      <c r="EL5" s="292"/>
      <c r="EM5" s="292"/>
      <c r="EN5" s="292"/>
      <c r="EO5" s="292"/>
      <c r="EP5" s="292"/>
      <c r="EQ5" s="292"/>
      <c r="ER5" s="292"/>
      <c r="ES5" s="292"/>
      <c r="ET5" s="292"/>
      <c r="EU5" s="292"/>
      <c r="EV5" s="292"/>
      <c r="EW5" s="292"/>
      <c r="EX5" s="292"/>
      <c r="EY5" s="292"/>
      <c r="EZ5" s="292"/>
      <c r="FA5" s="292"/>
      <c r="FB5" s="292"/>
      <c r="FC5" s="292"/>
      <c r="FD5" s="292"/>
      <c r="FE5" s="292"/>
      <c r="FF5" s="292"/>
      <c r="FG5" s="292"/>
      <c r="FH5" s="292"/>
      <c r="FI5" s="292"/>
      <c r="FJ5" s="292"/>
      <c r="FK5" s="292"/>
      <c r="FL5" s="292"/>
      <c r="FM5" s="292"/>
      <c r="FN5" s="292"/>
      <c r="FO5" s="292"/>
      <c r="FP5" s="292"/>
      <c r="FQ5" s="292"/>
      <c r="FR5" s="292"/>
      <c r="FS5" s="292"/>
      <c r="FT5" s="292"/>
      <c r="FU5" s="292"/>
      <c r="FV5" s="292"/>
      <c r="FW5" s="292"/>
      <c r="FX5" s="292"/>
      <c r="FY5" s="292"/>
      <c r="FZ5" s="292"/>
      <c r="GA5" s="292"/>
      <c r="GB5" s="292"/>
      <c r="GC5" s="292"/>
      <c r="GD5" s="292"/>
      <c r="GE5" s="292"/>
      <c r="GF5" s="292"/>
      <c r="GG5" s="292"/>
      <c r="GH5" s="292"/>
      <c r="GI5" s="292"/>
      <c r="GJ5" s="292"/>
      <c r="GK5" s="292"/>
      <c r="GL5" s="292"/>
      <c r="GM5" s="292"/>
      <c r="GN5" s="292"/>
      <c r="GO5" s="292"/>
      <c r="GP5" s="292"/>
      <c r="GQ5" s="292"/>
      <c r="GR5" s="292"/>
      <c r="GS5" s="292"/>
      <c r="GT5" s="292"/>
      <c r="GU5" s="292"/>
      <c r="GV5" s="292"/>
      <c r="GW5" s="292"/>
      <c r="GX5" s="292"/>
      <c r="GY5" s="292"/>
      <c r="GZ5" s="292"/>
      <c r="HA5" s="292"/>
      <c r="HB5" s="292"/>
      <c r="HC5" s="292"/>
      <c r="HD5" s="292"/>
      <c r="HE5" s="292"/>
      <c r="HF5" s="292"/>
      <c r="HG5" s="292"/>
      <c r="HH5" s="292"/>
      <c r="HI5" s="292"/>
      <c r="HJ5" s="292"/>
      <c r="HK5" s="292"/>
      <c r="HL5" s="292"/>
      <c r="HM5" s="292"/>
      <c r="HN5" s="292"/>
      <c r="HO5" s="292"/>
      <c r="HP5" s="292"/>
      <c r="HQ5" s="292"/>
      <c r="HR5" s="292"/>
      <c r="HS5" s="292"/>
      <c r="HT5" s="292"/>
      <c r="HU5" s="292"/>
      <c r="HV5" s="292"/>
      <c r="HW5" s="292"/>
      <c r="HX5" s="292"/>
      <c r="HY5" s="292"/>
      <c r="HZ5" s="292"/>
      <c r="IA5" s="292"/>
      <c r="IB5" s="292"/>
      <c r="IC5" s="292"/>
      <c r="ID5" s="292"/>
      <c r="IE5" s="292"/>
    </row>
    <row r="6" spans="1:244" s="299" customFormat="1" ht="15" customHeight="1">
      <c r="A6" s="296"/>
      <c r="B6" s="296"/>
      <c r="C6" s="296"/>
      <c r="D6" s="296"/>
      <c r="E6" s="333"/>
      <c r="F6" s="294"/>
      <c r="G6" s="334"/>
      <c r="H6" s="293"/>
      <c r="I6" s="293"/>
      <c r="J6" s="293"/>
      <c r="K6" s="362" t="s">
        <v>206</v>
      </c>
      <c r="L6" s="362"/>
      <c r="M6" s="335"/>
      <c r="N6" s="335"/>
      <c r="O6" s="309"/>
      <c r="P6" s="292"/>
      <c r="Q6" s="292"/>
      <c r="R6" s="292"/>
      <c r="S6" s="292"/>
      <c r="T6" s="292"/>
      <c r="U6" s="292"/>
      <c r="V6" s="292"/>
      <c r="W6" s="292"/>
      <c r="X6" s="292"/>
      <c r="Y6" s="292"/>
      <c r="Z6" s="292"/>
      <c r="AA6" s="292"/>
      <c r="AB6" s="292"/>
      <c r="AC6" s="292"/>
      <c r="AD6" s="292"/>
      <c r="AE6" s="292"/>
      <c r="AF6" s="292"/>
      <c r="AG6" s="292"/>
      <c r="AH6" s="292"/>
      <c r="AI6" s="292"/>
      <c r="AJ6" s="292"/>
      <c r="AK6" s="292"/>
      <c r="AL6" s="292"/>
      <c r="AM6" s="292"/>
      <c r="AN6" s="292"/>
      <c r="AO6" s="292"/>
      <c r="AP6" s="292"/>
      <c r="AQ6" s="292"/>
      <c r="AR6" s="292"/>
      <c r="AS6" s="292"/>
      <c r="AT6" s="292"/>
      <c r="AU6" s="292"/>
      <c r="AV6" s="292"/>
      <c r="AW6" s="292"/>
      <c r="AX6" s="292"/>
      <c r="AY6" s="292"/>
      <c r="AZ6" s="292"/>
      <c r="BA6" s="292"/>
      <c r="BB6" s="292"/>
      <c r="BC6" s="292"/>
      <c r="BD6" s="292"/>
      <c r="BE6" s="292"/>
      <c r="BF6" s="292"/>
      <c r="BG6" s="292"/>
      <c r="BH6" s="292"/>
      <c r="BI6" s="292"/>
      <c r="BJ6" s="292"/>
      <c r="BK6" s="292"/>
      <c r="BL6" s="292"/>
      <c r="BM6" s="292"/>
      <c r="BN6" s="292"/>
      <c r="BO6" s="292"/>
      <c r="BP6" s="292"/>
      <c r="BQ6" s="292"/>
      <c r="BR6" s="292"/>
      <c r="BS6" s="292"/>
      <c r="BT6" s="292"/>
      <c r="BU6" s="292"/>
      <c r="BV6" s="292"/>
      <c r="BW6" s="292"/>
      <c r="BX6" s="292"/>
      <c r="BY6" s="292"/>
      <c r="BZ6" s="292"/>
      <c r="CA6" s="292"/>
      <c r="CB6" s="292"/>
      <c r="CC6" s="292"/>
      <c r="CD6" s="292"/>
      <c r="CE6" s="292"/>
      <c r="CF6" s="292"/>
      <c r="CG6" s="292"/>
      <c r="CH6" s="292"/>
      <c r="CI6" s="292"/>
      <c r="CJ6" s="292"/>
      <c r="CK6" s="292"/>
      <c r="CL6" s="292"/>
      <c r="CM6" s="292"/>
      <c r="CN6" s="292"/>
      <c r="CO6" s="292"/>
      <c r="CP6" s="292"/>
      <c r="CQ6" s="292"/>
      <c r="CR6" s="292"/>
      <c r="CS6" s="292"/>
      <c r="CT6" s="292"/>
      <c r="CU6" s="292"/>
      <c r="CV6" s="292"/>
      <c r="CW6" s="292"/>
      <c r="CX6" s="292"/>
      <c r="CY6" s="292"/>
      <c r="CZ6" s="292"/>
      <c r="DA6" s="292"/>
      <c r="DB6" s="292"/>
      <c r="DC6" s="292"/>
      <c r="DD6" s="292"/>
      <c r="DE6" s="292"/>
      <c r="DF6" s="292"/>
      <c r="DG6" s="292"/>
      <c r="DH6" s="292"/>
      <c r="DI6" s="292"/>
      <c r="DJ6" s="292"/>
      <c r="DK6" s="292"/>
      <c r="DL6" s="292"/>
      <c r="DM6" s="292"/>
      <c r="DN6" s="292"/>
      <c r="DO6" s="292"/>
      <c r="DP6" s="292"/>
      <c r="DQ6" s="292"/>
      <c r="DR6" s="292"/>
      <c r="DS6" s="292"/>
      <c r="DT6" s="292"/>
      <c r="DU6" s="292"/>
      <c r="DV6" s="292"/>
      <c r="DW6" s="292"/>
      <c r="DX6" s="292"/>
      <c r="DY6" s="292"/>
      <c r="DZ6" s="292"/>
      <c r="EA6" s="292"/>
      <c r="EB6" s="292"/>
      <c r="EC6" s="292"/>
      <c r="ED6" s="292"/>
      <c r="EE6" s="292"/>
      <c r="EF6" s="292"/>
      <c r="EG6" s="292"/>
      <c r="EH6" s="292"/>
      <c r="EI6" s="292"/>
      <c r="EJ6" s="292"/>
      <c r="EK6" s="292"/>
      <c r="EL6" s="292"/>
      <c r="EM6" s="292"/>
      <c r="EN6" s="292"/>
      <c r="EO6" s="292"/>
      <c r="EP6" s="292"/>
      <c r="EQ6" s="292"/>
      <c r="ER6" s="292"/>
      <c r="ES6" s="292"/>
      <c r="ET6" s="292"/>
      <c r="EU6" s="292"/>
      <c r="EV6" s="292"/>
      <c r="EW6" s="292"/>
      <c r="EX6" s="292"/>
      <c r="EY6" s="292"/>
      <c r="EZ6" s="292"/>
      <c r="FA6" s="292"/>
      <c r="FB6" s="292"/>
      <c r="FC6" s="292"/>
      <c r="FD6" s="292"/>
      <c r="FE6" s="292"/>
      <c r="FF6" s="292"/>
      <c r="FG6" s="292"/>
      <c r="FH6" s="292"/>
      <c r="FI6" s="292"/>
      <c r="FJ6" s="292"/>
      <c r="FK6" s="292"/>
      <c r="FL6" s="292"/>
      <c r="FM6" s="292"/>
      <c r="FN6" s="292"/>
      <c r="FO6" s="292"/>
      <c r="FP6" s="292"/>
      <c r="FQ6" s="292"/>
      <c r="FR6" s="292"/>
      <c r="FS6" s="292"/>
      <c r="FT6" s="292"/>
      <c r="FU6" s="292"/>
      <c r="FV6" s="292"/>
      <c r="FW6" s="292"/>
      <c r="FX6" s="292"/>
      <c r="FY6" s="292"/>
      <c r="FZ6" s="292"/>
      <c r="GA6" s="292"/>
      <c r="GB6" s="292"/>
      <c r="GC6" s="292"/>
      <c r="GD6" s="292"/>
      <c r="GE6" s="292"/>
      <c r="GF6" s="292"/>
      <c r="GG6" s="292"/>
      <c r="GH6" s="292"/>
      <c r="GI6" s="292"/>
      <c r="GJ6" s="292"/>
      <c r="GK6" s="292"/>
      <c r="GL6" s="292"/>
      <c r="GM6" s="292"/>
      <c r="GN6" s="292"/>
      <c r="GO6" s="292"/>
      <c r="GP6" s="292"/>
      <c r="GQ6" s="292"/>
      <c r="GR6" s="292"/>
      <c r="GS6" s="292"/>
      <c r="GT6" s="292"/>
      <c r="GU6" s="292"/>
      <c r="GV6" s="292"/>
      <c r="GW6" s="292"/>
      <c r="GX6" s="292"/>
      <c r="GY6" s="292"/>
      <c r="GZ6" s="292"/>
      <c r="HA6" s="292"/>
      <c r="HB6" s="292"/>
      <c r="HC6" s="292"/>
      <c r="HD6" s="292"/>
      <c r="HE6" s="292"/>
      <c r="HF6" s="292"/>
      <c r="HG6" s="292"/>
      <c r="HH6" s="292"/>
      <c r="HI6" s="292"/>
      <c r="HJ6" s="292"/>
      <c r="HK6" s="292"/>
      <c r="HL6" s="292"/>
      <c r="HM6" s="292"/>
      <c r="HN6" s="292"/>
      <c r="HO6" s="292"/>
      <c r="HP6" s="292"/>
      <c r="HQ6" s="292"/>
      <c r="HR6" s="292"/>
      <c r="HS6" s="292"/>
      <c r="HT6" s="292"/>
      <c r="HU6" s="292"/>
      <c r="HV6" s="292"/>
      <c r="HW6" s="292"/>
      <c r="HX6" s="292"/>
      <c r="HY6" s="292"/>
      <c r="HZ6" s="292"/>
      <c r="IA6" s="292"/>
      <c r="IB6" s="292"/>
      <c r="IC6" s="292"/>
      <c r="ID6" s="292"/>
      <c r="IE6" s="292"/>
    </row>
    <row r="7" spans="1:244" s="299" customFormat="1" ht="15" customHeight="1">
      <c r="A7" s="296"/>
      <c r="B7" s="296"/>
      <c r="C7" s="296"/>
      <c r="D7" s="296"/>
      <c r="E7" s="333"/>
      <c r="F7" s="294"/>
      <c r="G7" s="334"/>
      <c r="H7" s="293"/>
      <c r="I7" s="293"/>
      <c r="J7" s="293"/>
      <c r="K7" s="362" t="s">
        <v>224</v>
      </c>
      <c r="L7" s="362"/>
      <c r="M7" s="362"/>
      <c r="N7" s="362"/>
      <c r="O7" s="309"/>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c r="AW7" s="292"/>
      <c r="AX7" s="292"/>
      <c r="AY7" s="292"/>
      <c r="AZ7" s="292"/>
      <c r="BA7" s="292"/>
      <c r="BB7" s="292"/>
      <c r="BC7" s="292"/>
      <c r="BD7" s="292"/>
      <c r="BE7" s="292"/>
      <c r="BF7" s="292"/>
      <c r="BG7" s="292"/>
      <c r="BH7" s="292"/>
      <c r="BI7" s="292"/>
      <c r="BJ7" s="292"/>
      <c r="BK7" s="292"/>
      <c r="BL7" s="292"/>
      <c r="BM7" s="292"/>
      <c r="BN7" s="292"/>
      <c r="BO7" s="292"/>
      <c r="BP7" s="292"/>
      <c r="BQ7" s="292"/>
      <c r="BR7" s="292"/>
      <c r="BS7" s="292"/>
      <c r="BT7" s="292"/>
      <c r="BU7" s="292"/>
      <c r="BV7" s="292"/>
      <c r="BW7" s="292"/>
      <c r="BX7" s="292"/>
      <c r="BY7" s="292"/>
      <c r="BZ7" s="292"/>
      <c r="CA7" s="292"/>
      <c r="CB7" s="292"/>
      <c r="CC7" s="292"/>
      <c r="CD7" s="292"/>
      <c r="CE7" s="292"/>
      <c r="CF7" s="292"/>
      <c r="CG7" s="292"/>
      <c r="CH7" s="292"/>
      <c r="CI7" s="292"/>
      <c r="CJ7" s="292"/>
      <c r="CK7" s="292"/>
      <c r="CL7" s="292"/>
      <c r="CM7" s="292"/>
      <c r="CN7" s="292"/>
      <c r="CO7" s="292"/>
      <c r="CP7" s="292"/>
      <c r="CQ7" s="292"/>
      <c r="CR7" s="292"/>
      <c r="CS7" s="292"/>
      <c r="CT7" s="292"/>
      <c r="CU7" s="292"/>
      <c r="CV7" s="292"/>
      <c r="CW7" s="292"/>
      <c r="CX7" s="292"/>
      <c r="CY7" s="292"/>
      <c r="CZ7" s="292"/>
      <c r="DA7" s="292"/>
      <c r="DB7" s="292"/>
      <c r="DC7" s="292"/>
      <c r="DD7" s="292"/>
      <c r="DE7" s="292"/>
      <c r="DF7" s="292"/>
      <c r="DG7" s="292"/>
      <c r="DH7" s="292"/>
      <c r="DI7" s="292"/>
      <c r="DJ7" s="292"/>
      <c r="DK7" s="292"/>
      <c r="DL7" s="292"/>
      <c r="DM7" s="292"/>
      <c r="DN7" s="292"/>
      <c r="DO7" s="292"/>
      <c r="DP7" s="292"/>
      <c r="DQ7" s="292"/>
      <c r="DR7" s="292"/>
      <c r="DS7" s="292"/>
      <c r="DT7" s="292"/>
      <c r="DU7" s="292"/>
      <c r="DV7" s="292"/>
      <c r="DW7" s="292"/>
      <c r="DX7" s="292"/>
      <c r="DY7" s="292"/>
      <c r="DZ7" s="292"/>
      <c r="EA7" s="292"/>
      <c r="EB7" s="292"/>
      <c r="EC7" s="292"/>
      <c r="ED7" s="292"/>
      <c r="EE7" s="292"/>
      <c r="EF7" s="292"/>
      <c r="EG7" s="292"/>
      <c r="EH7" s="292"/>
      <c r="EI7" s="292"/>
      <c r="EJ7" s="292"/>
      <c r="EK7" s="292"/>
      <c r="EL7" s="292"/>
      <c r="EM7" s="292"/>
      <c r="EN7" s="292"/>
      <c r="EO7" s="292"/>
      <c r="EP7" s="292"/>
      <c r="EQ7" s="292"/>
      <c r="ER7" s="292"/>
      <c r="ES7" s="292"/>
      <c r="ET7" s="292"/>
      <c r="EU7" s="292"/>
      <c r="EV7" s="292"/>
      <c r="EW7" s="292"/>
      <c r="EX7" s="292"/>
      <c r="EY7" s="292"/>
      <c r="EZ7" s="292"/>
      <c r="FA7" s="292"/>
      <c r="FB7" s="292"/>
      <c r="FC7" s="292"/>
      <c r="FD7" s="292"/>
      <c r="FE7" s="292"/>
      <c r="FF7" s="292"/>
      <c r="FG7" s="292"/>
      <c r="FH7" s="292"/>
      <c r="FI7" s="292"/>
      <c r="FJ7" s="292"/>
      <c r="FK7" s="292"/>
      <c r="FL7" s="292"/>
      <c r="FM7" s="292"/>
      <c r="FN7" s="292"/>
      <c r="FO7" s="292"/>
      <c r="FP7" s="292"/>
      <c r="FQ7" s="292"/>
      <c r="FR7" s="292"/>
      <c r="FS7" s="292"/>
      <c r="FT7" s="292"/>
      <c r="FU7" s="292"/>
      <c r="FV7" s="292"/>
      <c r="FW7" s="292"/>
      <c r="FX7" s="292"/>
      <c r="FY7" s="292"/>
      <c r="FZ7" s="292"/>
      <c r="GA7" s="292"/>
      <c r="GB7" s="292"/>
      <c r="GC7" s="292"/>
      <c r="GD7" s="292"/>
      <c r="GE7" s="292"/>
      <c r="GF7" s="292"/>
      <c r="GG7" s="292"/>
      <c r="GH7" s="292"/>
      <c r="GI7" s="292"/>
      <c r="GJ7" s="292"/>
      <c r="GK7" s="292"/>
      <c r="GL7" s="292"/>
      <c r="GM7" s="292"/>
      <c r="GN7" s="292"/>
      <c r="GO7" s="292"/>
      <c r="GP7" s="292"/>
      <c r="GQ7" s="292"/>
      <c r="GR7" s="292"/>
      <c r="GS7" s="292"/>
      <c r="GT7" s="292"/>
      <c r="GU7" s="292"/>
      <c r="GV7" s="292"/>
      <c r="GW7" s="292"/>
      <c r="GX7" s="292"/>
      <c r="GY7" s="292"/>
      <c r="GZ7" s="292"/>
      <c r="HA7" s="292"/>
      <c r="HB7" s="292"/>
      <c r="HC7" s="292"/>
      <c r="HD7" s="292"/>
      <c r="HE7" s="292"/>
      <c r="HF7" s="292"/>
      <c r="HG7" s="292"/>
      <c r="HH7" s="292"/>
      <c r="HI7" s="292"/>
      <c r="HJ7" s="292"/>
      <c r="HK7" s="292"/>
      <c r="HL7" s="292"/>
      <c r="HM7" s="292"/>
      <c r="HN7" s="292"/>
      <c r="HO7" s="292"/>
      <c r="HP7" s="292"/>
      <c r="HQ7" s="292"/>
      <c r="HR7" s="292"/>
      <c r="HS7" s="292"/>
      <c r="HT7" s="292"/>
      <c r="HU7" s="292"/>
      <c r="HV7" s="292"/>
      <c r="HW7" s="292"/>
      <c r="HX7" s="292"/>
      <c r="HY7" s="292"/>
      <c r="HZ7" s="292"/>
      <c r="IA7" s="292"/>
      <c r="IB7" s="292"/>
      <c r="IC7" s="292"/>
      <c r="ID7" s="292"/>
      <c r="IE7" s="292"/>
    </row>
    <row r="8" spans="1:244" s="302" customFormat="1" ht="6" customHeight="1">
      <c r="A8" s="1"/>
      <c r="B8" s="1"/>
      <c r="C8" s="1"/>
      <c r="D8" s="1"/>
      <c r="E8" s="1"/>
      <c r="F8" s="169"/>
      <c r="G8" s="84"/>
      <c r="H8" s="84"/>
      <c r="I8" s="84"/>
      <c r="J8" s="84"/>
      <c r="K8" s="336"/>
      <c r="L8" s="337"/>
      <c r="M8" s="338"/>
      <c r="N8" s="338"/>
      <c r="O8" s="301"/>
      <c r="P8" s="303"/>
      <c r="Q8" s="300"/>
      <c r="R8" s="304"/>
      <c r="S8" s="300"/>
      <c r="T8" s="300"/>
      <c r="U8" s="300"/>
      <c r="V8" s="300"/>
      <c r="W8" s="300"/>
      <c r="X8" s="300"/>
      <c r="Y8" s="300"/>
      <c r="Z8" s="300"/>
      <c r="AA8" s="300"/>
      <c r="AB8" s="300"/>
      <c r="AC8" s="300"/>
      <c r="AD8" s="300"/>
      <c r="AE8" s="300"/>
      <c r="AF8" s="300"/>
      <c r="AG8" s="300"/>
      <c r="AH8" s="300"/>
      <c r="AI8" s="300"/>
      <c r="AJ8" s="300"/>
      <c r="AK8" s="300"/>
      <c r="AL8" s="300"/>
      <c r="AM8" s="300"/>
      <c r="AN8" s="300"/>
      <c r="AO8" s="300"/>
      <c r="AP8" s="300"/>
      <c r="AQ8" s="300"/>
      <c r="AR8" s="300"/>
      <c r="AS8" s="300"/>
      <c r="AT8" s="300"/>
      <c r="AU8" s="300"/>
      <c r="AV8" s="300"/>
      <c r="AW8" s="300"/>
      <c r="AX8" s="300"/>
      <c r="AY8" s="300"/>
      <c r="AZ8" s="300"/>
      <c r="BA8" s="300"/>
      <c r="BB8" s="300"/>
      <c r="BC8" s="300"/>
      <c r="BD8" s="300"/>
      <c r="BE8" s="300"/>
      <c r="BF8" s="300"/>
      <c r="BG8" s="300"/>
      <c r="BH8" s="300"/>
      <c r="BI8" s="300"/>
      <c r="BJ8" s="300"/>
      <c r="BK8" s="300"/>
      <c r="BL8" s="300"/>
      <c r="BM8" s="300"/>
      <c r="BN8" s="300"/>
      <c r="BO8" s="300"/>
      <c r="BP8" s="300"/>
      <c r="BQ8" s="300"/>
      <c r="BR8" s="300"/>
      <c r="BS8" s="300"/>
      <c r="BT8" s="300"/>
      <c r="BU8" s="300"/>
      <c r="BV8" s="300"/>
      <c r="BW8" s="300"/>
      <c r="BX8" s="300"/>
      <c r="BY8" s="300"/>
      <c r="BZ8" s="300"/>
      <c r="CA8" s="300"/>
      <c r="CB8" s="300"/>
      <c r="CC8" s="300"/>
      <c r="CD8" s="300"/>
      <c r="CE8" s="300"/>
      <c r="CF8" s="300"/>
      <c r="CG8" s="300"/>
      <c r="CH8" s="300"/>
      <c r="CI8" s="300"/>
      <c r="CJ8" s="300"/>
      <c r="CK8" s="300"/>
      <c r="CL8" s="300"/>
      <c r="CM8" s="300"/>
      <c r="CN8" s="300"/>
      <c r="CO8" s="300"/>
      <c r="CP8" s="300"/>
      <c r="CQ8" s="300"/>
      <c r="CR8" s="300"/>
      <c r="CS8" s="300"/>
      <c r="CT8" s="300"/>
      <c r="CU8" s="300"/>
      <c r="CV8" s="300"/>
      <c r="CW8" s="300"/>
      <c r="CX8" s="300"/>
      <c r="CY8" s="300"/>
      <c r="CZ8" s="300"/>
      <c r="DA8" s="300"/>
      <c r="DB8" s="300"/>
      <c r="DC8" s="300"/>
      <c r="DD8" s="300"/>
      <c r="DE8" s="300"/>
      <c r="DF8" s="300"/>
      <c r="DG8" s="300"/>
      <c r="DH8" s="300"/>
      <c r="DI8" s="300"/>
      <c r="DJ8" s="300"/>
      <c r="DK8" s="300"/>
      <c r="DL8" s="300"/>
      <c r="DM8" s="300"/>
      <c r="DN8" s="300"/>
      <c r="DO8" s="300"/>
      <c r="DP8" s="300"/>
      <c r="DQ8" s="300"/>
      <c r="DR8" s="300"/>
      <c r="DS8" s="300"/>
      <c r="DT8" s="300"/>
      <c r="DU8" s="300"/>
      <c r="DV8" s="300"/>
      <c r="DW8" s="300"/>
      <c r="DX8" s="300"/>
      <c r="DY8" s="300"/>
      <c r="DZ8" s="300"/>
      <c r="EA8" s="300"/>
      <c r="EB8" s="300"/>
      <c r="EC8" s="300"/>
      <c r="ED8" s="300"/>
      <c r="EE8" s="300"/>
      <c r="EF8" s="300"/>
      <c r="EG8" s="300"/>
      <c r="EH8" s="300"/>
      <c r="EI8" s="300"/>
      <c r="EJ8" s="300"/>
      <c r="EK8" s="300"/>
      <c r="EL8" s="300"/>
      <c r="EM8" s="300"/>
      <c r="EN8" s="300"/>
      <c r="EO8" s="300"/>
      <c r="EP8" s="300"/>
      <c r="EQ8" s="300"/>
      <c r="ER8" s="300"/>
      <c r="ES8" s="300"/>
      <c r="ET8" s="300"/>
      <c r="EU8" s="300"/>
      <c r="EV8" s="300"/>
      <c r="EW8" s="300"/>
      <c r="EX8" s="300"/>
      <c r="EY8" s="300"/>
      <c r="EZ8" s="300"/>
      <c r="FA8" s="300"/>
      <c r="FB8" s="300"/>
      <c r="FC8" s="300"/>
      <c r="FD8" s="300"/>
      <c r="FE8" s="300"/>
      <c r="FF8" s="300"/>
      <c r="FG8" s="300"/>
      <c r="FH8" s="300"/>
      <c r="FI8" s="300"/>
      <c r="FJ8" s="300"/>
      <c r="FK8" s="300"/>
      <c r="FL8" s="300"/>
      <c r="FM8" s="300"/>
      <c r="FN8" s="300"/>
      <c r="FO8" s="300"/>
      <c r="FP8" s="300"/>
      <c r="FQ8" s="300"/>
      <c r="FR8" s="300"/>
      <c r="FS8" s="300"/>
      <c r="FT8" s="300"/>
      <c r="FU8" s="300"/>
      <c r="FV8" s="300"/>
      <c r="FW8" s="300"/>
      <c r="FX8" s="300"/>
      <c r="FY8" s="300"/>
      <c r="FZ8" s="300"/>
      <c r="GA8" s="300"/>
      <c r="GB8" s="300"/>
      <c r="GC8" s="300"/>
      <c r="GD8" s="300"/>
      <c r="GE8" s="300"/>
      <c r="GF8" s="300"/>
      <c r="GG8" s="300"/>
      <c r="GH8" s="300"/>
      <c r="GI8" s="300"/>
      <c r="GJ8" s="300"/>
      <c r="GK8" s="300"/>
      <c r="GL8" s="300"/>
      <c r="GM8" s="300"/>
      <c r="GN8" s="300"/>
      <c r="GO8" s="300"/>
      <c r="GP8" s="300"/>
      <c r="GQ8" s="300"/>
      <c r="GR8" s="300"/>
      <c r="GS8" s="300"/>
      <c r="GT8" s="300"/>
      <c r="GU8" s="300"/>
      <c r="GV8" s="300"/>
      <c r="GW8" s="300"/>
      <c r="GX8" s="300"/>
      <c r="GY8" s="300"/>
      <c r="GZ8" s="300"/>
      <c r="HA8" s="300"/>
      <c r="HB8" s="300"/>
      <c r="HC8" s="300"/>
      <c r="HD8" s="300"/>
      <c r="HE8" s="300"/>
      <c r="HF8" s="300"/>
      <c r="HG8" s="300"/>
      <c r="HH8" s="300"/>
      <c r="HI8" s="300"/>
      <c r="HJ8" s="300"/>
      <c r="HK8" s="300"/>
      <c r="HL8" s="300"/>
      <c r="HM8" s="300"/>
      <c r="HN8" s="300"/>
      <c r="HO8" s="300"/>
      <c r="HP8" s="300"/>
      <c r="HQ8" s="300"/>
      <c r="HR8" s="300"/>
      <c r="HS8" s="300"/>
      <c r="HT8" s="300"/>
      <c r="HU8" s="300"/>
      <c r="HV8" s="300"/>
      <c r="HW8" s="300"/>
      <c r="HX8" s="300"/>
      <c r="HY8" s="300"/>
      <c r="HZ8" s="300"/>
      <c r="IA8" s="300"/>
      <c r="IB8" s="300"/>
      <c r="IC8" s="300"/>
      <c r="ID8" s="300"/>
      <c r="IE8" s="300"/>
      <c r="IF8" s="300"/>
      <c r="IG8" s="300"/>
      <c r="IH8" s="300"/>
      <c r="II8" s="300"/>
      <c r="IJ8" s="300"/>
    </row>
    <row r="9" spans="1:244" s="299" customFormat="1" ht="15.75">
      <c r="A9" s="305"/>
      <c r="B9" s="305"/>
      <c r="C9" s="305"/>
      <c r="D9" s="305"/>
      <c r="E9" s="306"/>
      <c r="F9" s="306"/>
      <c r="G9" s="305"/>
      <c r="H9" s="305"/>
      <c r="I9" s="305"/>
      <c r="J9" s="305"/>
      <c r="K9" s="700" t="s">
        <v>207</v>
      </c>
      <c r="L9" s="700"/>
      <c r="M9" s="700"/>
      <c r="N9" s="700"/>
      <c r="O9" s="309"/>
      <c r="P9" s="307"/>
      <c r="Q9" s="307"/>
      <c r="R9" s="308"/>
      <c r="S9" s="308"/>
      <c r="T9" s="308"/>
      <c r="U9" s="308"/>
    </row>
    <row r="10" spans="1:244" s="299" customFormat="1" ht="15.75">
      <c r="A10" s="305"/>
      <c r="B10" s="305"/>
      <c r="C10" s="305"/>
      <c r="D10" s="305"/>
      <c r="E10" s="306"/>
      <c r="F10" s="306"/>
      <c r="G10" s="305"/>
      <c r="H10" s="305"/>
      <c r="I10" s="305"/>
      <c r="J10" s="305"/>
      <c r="K10" s="700" t="s">
        <v>196</v>
      </c>
      <c r="L10" s="700"/>
      <c r="M10" s="700"/>
      <c r="N10" s="700"/>
      <c r="O10" s="309"/>
      <c r="P10" s="307"/>
      <c r="Q10" s="307"/>
      <c r="R10" s="308"/>
      <c r="S10" s="308"/>
      <c r="T10" s="308"/>
      <c r="U10" s="308"/>
    </row>
    <row r="11" spans="1:244" s="299" customFormat="1" ht="15.75">
      <c r="A11" s="305"/>
      <c r="B11" s="305"/>
      <c r="C11" s="305"/>
      <c r="D11" s="305"/>
      <c r="E11" s="306"/>
      <c r="F11" s="306"/>
      <c r="G11" s="305"/>
      <c r="H11" s="305"/>
      <c r="I11" s="305"/>
      <c r="J11" s="305"/>
      <c r="K11" s="332" t="s">
        <v>195</v>
      </c>
      <c r="L11" s="332"/>
      <c r="M11" s="332"/>
      <c r="N11" s="332"/>
      <c r="O11" s="309"/>
      <c r="P11" s="307"/>
      <c r="Q11" s="307"/>
      <c r="R11" s="308"/>
      <c r="S11" s="308"/>
      <c r="T11" s="308"/>
      <c r="U11" s="308"/>
    </row>
    <row r="12" spans="1:244" s="299" customFormat="1" ht="15.75">
      <c r="A12" s="296"/>
      <c r="B12" s="296"/>
      <c r="C12" s="296"/>
      <c r="D12" s="296"/>
      <c r="E12" s="295"/>
      <c r="F12" s="294"/>
      <c r="G12" s="293"/>
      <c r="H12" s="293"/>
      <c r="I12" s="293"/>
      <c r="J12" s="293"/>
      <c r="K12" s="689" t="s">
        <v>194</v>
      </c>
      <c r="L12" s="689"/>
      <c r="M12" s="689"/>
      <c r="N12" s="689"/>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c r="AS12" s="292"/>
      <c r="AT12" s="292"/>
      <c r="AU12" s="292"/>
      <c r="AV12" s="292"/>
      <c r="AW12" s="292"/>
      <c r="AX12" s="292"/>
      <c r="AY12" s="292"/>
      <c r="AZ12" s="292"/>
      <c r="BA12" s="292"/>
      <c r="BB12" s="292"/>
      <c r="BC12" s="292"/>
      <c r="BD12" s="292"/>
      <c r="BE12" s="292"/>
      <c r="BF12" s="292"/>
      <c r="BG12" s="292"/>
      <c r="BH12" s="292"/>
      <c r="BI12" s="292"/>
      <c r="BJ12" s="292"/>
      <c r="BK12" s="292"/>
      <c r="BL12" s="292"/>
      <c r="BM12" s="292"/>
      <c r="BN12" s="292"/>
      <c r="BO12" s="292"/>
      <c r="BP12" s="292"/>
      <c r="BQ12" s="292"/>
      <c r="BR12" s="292"/>
      <c r="BS12" s="292"/>
      <c r="BT12" s="292"/>
      <c r="BU12" s="292"/>
      <c r="BV12" s="292"/>
      <c r="BW12" s="292"/>
      <c r="BX12" s="292"/>
      <c r="BY12" s="292"/>
      <c r="BZ12" s="292"/>
      <c r="CA12" s="292"/>
      <c r="CB12" s="292"/>
      <c r="CC12" s="292"/>
      <c r="CD12" s="292"/>
      <c r="CE12" s="292"/>
      <c r="CF12" s="292"/>
      <c r="CG12" s="292"/>
      <c r="CH12" s="292"/>
      <c r="CI12" s="292"/>
      <c r="CJ12" s="292"/>
      <c r="CK12" s="292"/>
      <c r="CL12" s="292"/>
      <c r="CM12" s="292"/>
      <c r="CN12" s="292"/>
      <c r="CO12" s="292"/>
      <c r="CP12" s="292"/>
      <c r="CQ12" s="292"/>
      <c r="CR12" s="292"/>
      <c r="CS12" s="292"/>
      <c r="CT12" s="292"/>
      <c r="CU12" s="292"/>
      <c r="CV12" s="292"/>
      <c r="CW12" s="292"/>
      <c r="CX12" s="292"/>
      <c r="CY12" s="292"/>
      <c r="CZ12" s="292"/>
      <c r="DA12" s="292"/>
      <c r="DB12" s="292"/>
      <c r="DC12" s="292"/>
      <c r="DD12" s="292"/>
      <c r="DE12" s="292"/>
      <c r="DF12" s="292"/>
      <c r="DG12" s="292"/>
      <c r="DH12" s="292"/>
      <c r="DI12" s="292"/>
      <c r="DJ12" s="292"/>
      <c r="DK12" s="292"/>
      <c r="DL12" s="292"/>
      <c r="DM12" s="292"/>
      <c r="DN12" s="292"/>
      <c r="DO12" s="292"/>
      <c r="DP12" s="292"/>
      <c r="DQ12" s="292"/>
      <c r="DR12" s="292"/>
      <c r="DS12" s="292"/>
      <c r="DT12" s="292"/>
      <c r="DU12" s="292"/>
      <c r="DV12" s="292"/>
      <c r="DW12" s="292"/>
      <c r="DX12" s="292"/>
      <c r="DY12" s="292"/>
      <c r="DZ12" s="292"/>
      <c r="EA12" s="292"/>
      <c r="EB12" s="292"/>
      <c r="EC12" s="292"/>
      <c r="ED12" s="292"/>
      <c r="EE12" s="292"/>
      <c r="EF12" s="292"/>
      <c r="EG12" s="292"/>
      <c r="EH12" s="292"/>
      <c r="EI12" s="292"/>
      <c r="EJ12" s="292"/>
      <c r="EK12" s="292"/>
      <c r="EL12" s="292"/>
      <c r="EM12" s="292"/>
      <c r="EN12" s="292"/>
      <c r="EO12" s="292"/>
      <c r="EP12" s="292"/>
      <c r="EQ12" s="292"/>
      <c r="ER12" s="292"/>
      <c r="ES12" s="292"/>
      <c r="ET12" s="292"/>
      <c r="EU12" s="292"/>
      <c r="EV12" s="292"/>
      <c r="EW12" s="292"/>
      <c r="EX12" s="292"/>
      <c r="EY12" s="292"/>
      <c r="EZ12" s="292"/>
      <c r="FA12" s="292"/>
      <c r="FB12" s="292"/>
      <c r="FC12" s="292"/>
      <c r="FD12" s="292"/>
      <c r="FE12" s="292"/>
      <c r="FF12" s="292"/>
      <c r="FG12" s="292"/>
      <c r="FH12" s="292"/>
      <c r="FI12" s="292"/>
      <c r="FJ12" s="292"/>
      <c r="FK12" s="292"/>
      <c r="FL12" s="292"/>
      <c r="FM12" s="292"/>
      <c r="FN12" s="292"/>
      <c r="FO12" s="292"/>
      <c r="FP12" s="292"/>
      <c r="FQ12" s="292"/>
      <c r="FR12" s="292"/>
      <c r="FS12" s="292"/>
      <c r="FT12" s="292"/>
      <c r="FU12" s="292"/>
      <c r="FV12" s="292"/>
      <c r="FW12" s="292"/>
      <c r="FX12" s="292"/>
      <c r="FY12" s="292"/>
      <c r="FZ12" s="292"/>
      <c r="GA12" s="292"/>
      <c r="GB12" s="292"/>
      <c r="GC12" s="292"/>
      <c r="GD12" s="292"/>
      <c r="GE12" s="292"/>
      <c r="GF12" s="292"/>
      <c r="GG12" s="292"/>
      <c r="GH12" s="292"/>
      <c r="GI12" s="292"/>
      <c r="GJ12" s="292"/>
      <c r="GK12" s="292"/>
      <c r="GL12" s="292"/>
      <c r="GM12" s="292"/>
      <c r="GN12" s="292"/>
      <c r="GO12" s="292"/>
      <c r="GP12" s="292"/>
      <c r="GQ12" s="292"/>
      <c r="GR12" s="292"/>
      <c r="GS12" s="292"/>
      <c r="GT12" s="292"/>
      <c r="GU12" s="292"/>
      <c r="GV12" s="292"/>
      <c r="GW12" s="292"/>
      <c r="GX12" s="292"/>
      <c r="GY12" s="292"/>
      <c r="GZ12" s="292"/>
      <c r="HA12" s="292"/>
      <c r="HB12" s="292"/>
      <c r="HC12" s="292"/>
      <c r="HD12" s="292"/>
      <c r="HE12" s="292"/>
      <c r="HF12" s="292"/>
      <c r="HG12" s="292"/>
      <c r="HH12" s="292"/>
      <c r="HI12" s="292"/>
      <c r="HJ12" s="292"/>
      <c r="HK12" s="292"/>
      <c r="HL12" s="292"/>
      <c r="HM12" s="292"/>
      <c r="HN12" s="292"/>
      <c r="HO12" s="292"/>
      <c r="HP12" s="292"/>
      <c r="HQ12" s="292"/>
      <c r="HR12" s="292"/>
      <c r="HS12" s="292"/>
      <c r="HT12" s="292"/>
      <c r="HU12" s="292"/>
      <c r="HV12" s="292"/>
      <c r="HW12" s="292"/>
    </row>
    <row r="13" spans="1:244" s="299" customFormat="1" ht="15.75">
      <c r="A13" s="296"/>
      <c r="B13" s="296"/>
      <c r="C13" s="296"/>
      <c r="D13" s="296"/>
      <c r="E13" s="295"/>
      <c r="F13" s="294"/>
      <c r="G13" s="293"/>
      <c r="H13" s="293"/>
      <c r="I13" s="293"/>
      <c r="J13" s="293"/>
      <c r="K13" s="689" t="s">
        <v>193</v>
      </c>
      <c r="L13" s="689"/>
      <c r="M13" s="689"/>
      <c r="N13" s="689"/>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c r="AT13" s="292"/>
      <c r="AU13" s="292"/>
      <c r="AV13" s="292"/>
      <c r="AW13" s="292"/>
      <c r="AX13" s="292"/>
      <c r="AY13" s="292"/>
      <c r="AZ13" s="292"/>
      <c r="BA13" s="292"/>
      <c r="BB13" s="292"/>
      <c r="BC13" s="292"/>
      <c r="BD13" s="292"/>
      <c r="BE13" s="292"/>
      <c r="BF13" s="292"/>
      <c r="BG13" s="292"/>
      <c r="BH13" s="292"/>
      <c r="BI13" s="292"/>
      <c r="BJ13" s="292"/>
      <c r="BK13" s="292"/>
      <c r="BL13" s="292"/>
      <c r="BM13" s="292"/>
      <c r="BN13" s="292"/>
      <c r="BO13" s="292"/>
      <c r="BP13" s="292"/>
      <c r="BQ13" s="292"/>
      <c r="BR13" s="292"/>
      <c r="BS13" s="292"/>
      <c r="BT13" s="292"/>
      <c r="BU13" s="292"/>
      <c r="BV13" s="292"/>
      <c r="BW13" s="292"/>
      <c r="BX13" s="292"/>
      <c r="BY13" s="292"/>
      <c r="BZ13" s="292"/>
      <c r="CA13" s="292"/>
      <c r="CB13" s="292"/>
      <c r="CC13" s="292"/>
      <c r="CD13" s="292"/>
      <c r="CE13" s="292"/>
      <c r="CF13" s="292"/>
      <c r="CG13" s="292"/>
      <c r="CH13" s="292"/>
      <c r="CI13" s="292"/>
      <c r="CJ13" s="292"/>
      <c r="CK13" s="292"/>
      <c r="CL13" s="292"/>
      <c r="CM13" s="292"/>
      <c r="CN13" s="292"/>
      <c r="CO13" s="292"/>
      <c r="CP13" s="292"/>
      <c r="CQ13" s="292"/>
      <c r="CR13" s="292"/>
      <c r="CS13" s="292"/>
      <c r="CT13" s="292"/>
      <c r="CU13" s="292"/>
      <c r="CV13" s="292"/>
      <c r="CW13" s="292"/>
      <c r="CX13" s="292"/>
      <c r="CY13" s="292"/>
      <c r="CZ13" s="292"/>
      <c r="DA13" s="292"/>
      <c r="DB13" s="292"/>
      <c r="DC13" s="292"/>
      <c r="DD13" s="292"/>
      <c r="DE13" s="292"/>
      <c r="DF13" s="292"/>
      <c r="DG13" s="292"/>
      <c r="DH13" s="292"/>
      <c r="DI13" s="292"/>
      <c r="DJ13" s="292"/>
      <c r="DK13" s="292"/>
      <c r="DL13" s="292"/>
      <c r="DM13" s="292"/>
      <c r="DN13" s="292"/>
      <c r="DO13" s="292"/>
      <c r="DP13" s="292"/>
      <c r="DQ13" s="292"/>
      <c r="DR13" s="292"/>
      <c r="DS13" s="292"/>
      <c r="DT13" s="292"/>
      <c r="DU13" s="292"/>
      <c r="DV13" s="292"/>
      <c r="DW13" s="292"/>
      <c r="DX13" s="292"/>
      <c r="DY13" s="292"/>
      <c r="DZ13" s="292"/>
      <c r="EA13" s="292"/>
      <c r="EB13" s="292"/>
      <c r="EC13" s="292"/>
      <c r="ED13" s="292"/>
      <c r="EE13" s="292"/>
      <c r="EF13" s="292"/>
      <c r="EG13" s="292"/>
      <c r="EH13" s="292"/>
      <c r="EI13" s="292"/>
      <c r="EJ13" s="292"/>
      <c r="EK13" s="292"/>
      <c r="EL13" s="292"/>
      <c r="EM13" s="292"/>
      <c r="EN13" s="292"/>
      <c r="EO13" s="292"/>
      <c r="EP13" s="292"/>
      <c r="EQ13" s="292"/>
      <c r="ER13" s="292"/>
      <c r="ES13" s="292"/>
      <c r="ET13" s="292"/>
      <c r="EU13" s="292"/>
      <c r="EV13" s="292"/>
      <c r="EW13" s="292"/>
      <c r="EX13" s="292"/>
      <c r="EY13" s="292"/>
      <c r="EZ13" s="292"/>
      <c r="FA13" s="292"/>
      <c r="FB13" s="292"/>
      <c r="FC13" s="292"/>
      <c r="FD13" s="292"/>
      <c r="FE13" s="292"/>
      <c r="FF13" s="292"/>
      <c r="FG13" s="292"/>
      <c r="FH13" s="292"/>
      <c r="FI13" s="292"/>
      <c r="FJ13" s="292"/>
      <c r="FK13" s="292"/>
      <c r="FL13" s="292"/>
      <c r="FM13" s="292"/>
      <c r="FN13" s="292"/>
      <c r="FO13" s="292"/>
      <c r="FP13" s="292"/>
      <c r="FQ13" s="292"/>
      <c r="FR13" s="292"/>
      <c r="FS13" s="292"/>
      <c r="FT13" s="292"/>
      <c r="FU13" s="292"/>
      <c r="FV13" s="292"/>
      <c r="FW13" s="292"/>
      <c r="FX13" s="292"/>
      <c r="FY13" s="292"/>
      <c r="FZ13" s="292"/>
      <c r="GA13" s="292"/>
      <c r="GB13" s="292"/>
      <c r="GC13" s="292"/>
      <c r="GD13" s="292"/>
      <c r="GE13" s="292"/>
      <c r="GF13" s="292"/>
      <c r="GG13" s="292"/>
      <c r="GH13" s="292"/>
      <c r="GI13" s="292"/>
      <c r="GJ13" s="292"/>
      <c r="GK13" s="292"/>
      <c r="GL13" s="292"/>
      <c r="GM13" s="292"/>
      <c r="GN13" s="292"/>
      <c r="GO13" s="292"/>
      <c r="GP13" s="292"/>
      <c r="GQ13" s="292"/>
      <c r="GR13" s="292"/>
      <c r="GS13" s="292"/>
      <c r="GT13" s="292"/>
      <c r="GU13" s="292"/>
      <c r="GV13" s="292"/>
      <c r="GW13" s="292"/>
      <c r="GX13" s="292"/>
      <c r="GY13" s="292"/>
      <c r="GZ13" s="292"/>
      <c r="HA13" s="292"/>
      <c r="HB13" s="292"/>
      <c r="HC13" s="292"/>
      <c r="HD13" s="292"/>
      <c r="HE13" s="292"/>
      <c r="HF13" s="292"/>
      <c r="HG13" s="292"/>
      <c r="HH13" s="292"/>
      <c r="HI13" s="292"/>
      <c r="HJ13" s="292"/>
      <c r="HK13" s="292"/>
      <c r="HL13" s="292"/>
      <c r="HM13" s="292"/>
      <c r="HN13" s="292"/>
      <c r="HO13" s="292"/>
      <c r="HP13" s="292"/>
      <c r="HQ13" s="292"/>
      <c r="HR13" s="292"/>
      <c r="HS13" s="292"/>
      <c r="HT13" s="292"/>
      <c r="HU13" s="292"/>
      <c r="HV13" s="292"/>
      <c r="HW13" s="292"/>
    </row>
    <row r="14" spans="1:244" s="302" customFormat="1" ht="4.5" customHeight="1">
      <c r="A14" s="298"/>
      <c r="B14" s="297"/>
      <c r="C14" s="297"/>
      <c r="D14" s="297"/>
      <c r="E14" s="297"/>
      <c r="F14" s="297"/>
      <c r="G14" s="297"/>
      <c r="H14" s="297"/>
      <c r="I14" s="297"/>
      <c r="J14" s="297"/>
      <c r="K14" s="285"/>
      <c r="L14" s="285"/>
      <c r="M14" s="285"/>
      <c r="N14" s="286"/>
      <c r="O14" s="301"/>
      <c r="P14" s="303"/>
      <c r="Q14" s="300"/>
      <c r="R14" s="304"/>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c r="AW14" s="300"/>
      <c r="AX14" s="300"/>
      <c r="AY14" s="300"/>
      <c r="AZ14" s="300"/>
      <c r="BA14" s="300"/>
      <c r="BB14" s="300"/>
      <c r="BC14" s="300"/>
      <c r="BD14" s="300"/>
      <c r="BE14" s="300"/>
      <c r="BF14" s="300"/>
      <c r="BG14" s="300"/>
      <c r="BH14" s="300"/>
      <c r="BI14" s="300"/>
      <c r="BJ14" s="300"/>
      <c r="BK14" s="300"/>
      <c r="BL14" s="300"/>
      <c r="BM14" s="300"/>
      <c r="BN14" s="300"/>
      <c r="BO14" s="300"/>
      <c r="BP14" s="300"/>
      <c r="BQ14" s="300"/>
      <c r="BR14" s="300"/>
      <c r="BS14" s="300"/>
      <c r="BT14" s="300"/>
      <c r="BU14" s="300"/>
      <c r="BV14" s="300"/>
      <c r="BW14" s="300"/>
      <c r="BX14" s="300"/>
      <c r="BY14" s="300"/>
      <c r="BZ14" s="300"/>
      <c r="CA14" s="300"/>
      <c r="CB14" s="300"/>
      <c r="CC14" s="300"/>
      <c r="CD14" s="300"/>
      <c r="CE14" s="300"/>
      <c r="CF14" s="300"/>
      <c r="CG14" s="300"/>
      <c r="CH14" s="300"/>
      <c r="CI14" s="300"/>
      <c r="CJ14" s="300"/>
      <c r="CK14" s="300"/>
      <c r="CL14" s="300"/>
      <c r="CM14" s="300"/>
      <c r="CN14" s="300"/>
      <c r="CO14" s="300"/>
      <c r="CP14" s="300"/>
      <c r="CQ14" s="300"/>
      <c r="CR14" s="300"/>
      <c r="CS14" s="300"/>
      <c r="CT14" s="300"/>
      <c r="CU14" s="300"/>
      <c r="CV14" s="300"/>
      <c r="CW14" s="300"/>
      <c r="CX14" s="300"/>
      <c r="CY14" s="300"/>
      <c r="CZ14" s="300"/>
      <c r="DA14" s="300"/>
      <c r="DB14" s="300"/>
      <c r="DC14" s="300"/>
      <c r="DD14" s="300"/>
      <c r="DE14" s="300"/>
      <c r="DF14" s="300"/>
      <c r="DG14" s="300"/>
      <c r="DH14" s="300"/>
      <c r="DI14" s="300"/>
      <c r="DJ14" s="300"/>
      <c r="DK14" s="300"/>
      <c r="DL14" s="300"/>
      <c r="DM14" s="300"/>
      <c r="DN14" s="300"/>
      <c r="DO14" s="300"/>
      <c r="DP14" s="300"/>
      <c r="DQ14" s="300"/>
      <c r="DR14" s="300"/>
      <c r="DS14" s="300"/>
      <c r="DT14" s="300"/>
      <c r="DU14" s="300"/>
      <c r="DV14" s="300"/>
      <c r="DW14" s="300"/>
      <c r="DX14" s="300"/>
      <c r="DY14" s="300"/>
      <c r="DZ14" s="300"/>
      <c r="EA14" s="300"/>
      <c r="EB14" s="300"/>
      <c r="EC14" s="300"/>
      <c r="ED14" s="300"/>
      <c r="EE14" s="300"/>
      <c r="EF14" s="300"/>
      <c r="EG14" s="300"/>
      <c r="EH14" s="300"/>
      <c r="EI14" s="300"/>
      <c r="EJ14" s="300"/>
      <c r="EK14" s="300"/>
      <c r="EL14" s="300"/>
      <c r="EM14" s="300"/>
      <c r="EN14" s="300"/>
      <c r="EO14" s="300"/>
      <c r="EP14" s="300"/>
      <c r="EQ14" s="300"/>
      <c r="ER14" s="300"/>
      <c r="ES14" s="300"/>
      <c r="ET14" s="300"/>
      <c r="EU14" s="300"/>
      <c r="EV14" s="300"/>
      <c r="EW14" s="300"/>
      <c r="EX14" s="300"/>
      <c r="EY14" s="300"/>
      <c r="EZ14" s="300"/>
      <c r="FA14" s="300"/>
      <c r="FB14" s="300"/>
      <c r="FC14" s="300"/>
      <c r="FD14" s="300"/>
      <c r="FE14" s="300"/>
      <c r="FF14" s="300"/>
      <c r="FG14" s="300"/>
      <c r="FH14" s="300"/>
      <c r="FI14" s="300"/>
      <c r="FJ14" s="300"/>
      <c r="FK14" s="300"/>
      <c r="FL14" s="300"/>
      <c r="FM14" s="300"/>
      <c r="FN14" s="300"/>
      <c r="FO14" s="300"/>
      <c r="FP14" s="300"/>
      <c r="FQ14" s="300"/>
      <c r="FR14" s="300"/>
      <c r="FS14" s="300"/>
      <c r="FT14" s="300"/>
      <c r="FU14" s="300"/>
      <c r="FV14" s="300"/>
      <c r="FW14" s="300"/>
      <c r="FX14" s="300"/>
      <c r="FY14" s="300"/>
      <c r="FZ14" s="300"/>
      <c r="GA14" s="300"/>
      <c r="GB14" s="300"/>
      <c r="GC14" s="300"/>
      <c r="GD14" s="300"/>
      <c r="GE14" s="300"/>
      <c r="GF14" s="300"/>
      <c r="GG14" s="300"/>
      <c r="GH14" s="300"/>
      <c r="GI14" s="300"/>
      <c r="GJ14" s="300"/>
      <c r="GK14" s="300"/>
      <c r="GL14" s="300"/>
      <c r="GM14" s="300"/>
      <c r="GN14" s="300"/>
      <c r="GO14" s="300"/>
      <c r="GP14" s="300"/>
      <c r="GQ14" s="300"/>
      <c r="GR14" s="300"/>
      <c r="GS14" s="300"/>
      <c r="GT14" s="300"/>
      <c r="GU14" s="300"/>
      <c r="GV14" s="300"/>
      <c r="GW14" s="300"/>
      <c r="GX14" s="300"/>
      <c r="GY14" s="300"/>
      <c r="GZ14" s="300"/>
      <c r="HA14" s="300"/>
      <c r="HB14" s="300"/>
      <c r="HC14" s="300"/>
      <c r="HD14" s="300"/>
      <c r="HE14" s="300"/>
      <c r="HF14" s="300"/>
      <c r="HG14" s="300"/>
      <c r="HH14" s="300"/>
      <c r="HI14" s="300"/>
      <c r="HJ14" s="300"/>
      <c r="HK14" s="300"/>
      <c r="HL14" s="300"/>
      <c r="HM14" s="300"/>
      <c r="HN14" s="300"/>
      <c r="HO14" s="300"/>
      <c r="HP14" s="300"/>
      <c r="HQ14" s="300"/>
      <c r="HR14" s="300"/>
      <c r="HS14" s="300"/>
      <c r="HT14" s="300"/>
      <c r="HU14" s="300"/>
      <c r="HV14" s="300"/>
      <c r="HW14" s="300"/>
      <c r="HX14" s="300"/>
      <c r="HY14" s="300"/>
      <c r="HZ14" s="300"/>
      <c r="IA14" s="300"/>
      <c r="IB14" s="300"/>
      <c r="IC14" s="300"/>
      <c r="ID14" s="300"/>
      <c r="IE14" s="300"/>
      <c r="IF14" s="300"/>
      <c r="IG14" s="300"/>
      <c r="IH14" s="300"/>
      <c r="II14" s="300"/>
      <c r="IJ14" s="300"/>
    </row>
    <row r="15" spans="1:244" ht="18.75" customHeight="1">
      <c r="A15" s="388" t="s">
        <v>178</v>
      </c>
      <c r="B15" s="389"/>
      <c r="C15" s="389"/>
      <c r="D15" s="389"/>
      <c r="E15" s="389"/>
      <c r="F15" s="389"/>
      <c r="G15" s="389"/>
      <c r="H15" s="389"/>
      <c r="I15" s="389"/>
      <c r="J15" s="389"/>
      <c r="K15" s="389"/>
      <c r="L15" s="389"/>
      <c r="M15" s="389"/>
      <c r="N15" s="390"/>
      <c r="O15" s="289"/>
      <c r="P15" s="290"/>
      <c r="Q15" s="288"/>
      <c r="R15" s="291"/>
    </row>
    <row r="16" spans="1:244" ht="18.75" customHeight="1">
      <c r="A16" s="388" t="s">
        <v>0</v>
      </c>
      <c r="B16" s="389"/>
      <c r="C16" s="389"/>
      <c r="D16" s="389"/>
      <c r="E16" s="389"/>
      <c r="F16" s="389"/>
      <c r="G16" s="389"/>
      <c r="H16" s="389"/>
      <c r="I16" s="389"/>
      <c r="J16" s="389"/>
      <c r="K16" s="389"/>
      <c r="L16" s="389"/>
      <c r="M16" s="389"/>
      <c r="N16" s="390"/>
      <c r="O16" s="289"/>
      <c r="P16" s="290"/>
      <c r="Q16" s="288"/>
      <c r="R16" s="291"/>
    </row>
    <row r="17" spans="1:244" ht="14.25" customHeight="1">
      <c r="A17" s="34"/>
      <c r="B17" s="34"/>
      <c r="C17" s="34"/>
      <c r="D17" s="34"/>
      <c r="E17" s="34"/>
      <c r="F17" s="153"/>
      <c r="G17" s="66"/>
      <c r="H17" s="66"/>
      <c r="I17" s="85"/>
      <c r="J17" s="85"/>
      <c r="K17" s="391" t="s">
        <v>1</v>
      </c>
      <c r="L17" s="391"/>
      <c r="M17" s="391"/>
      <c r="N17" s="391"/>
    </row>
    <row r="18" spans="1:244" ht="84" customHeight="1">
      <c r="A18" s="392" t="s">
        <v>2</v>
      </c>
      <c r="B18" s="392" t="s">
        <v>3</v>
      </c>
      <c r="C18" s="401" t="s">
        <v>4</v>
      </c>
      <c r="D18" s="393" t="s">
        <v>5</v>
      </c>
      <c r="E18" s="395" t="s">
        <v>6</v>
      </c>
      <c r="F18" s="395" t="s">
        <v>7</v>
      </c>
      <c r="G18" s="397" t="s">
        <v>136</v>
      </c>
      <c r="H18" s="397" t="s">
        <v>137</v>
      </c>
      <c r="I18" s="395" t="s">
        <v>138</v>
      </c>
      <c r="J18" s="395" t="s">
        <v>139</v>
      </c>
      <c r="K18" s="394" t="s">
        <v>8</v>
      </c>
      <c r="L18" s="394"/>
      <c r="M18" s="394"/>
      <c r="N18" s="394"/>
      <c r="Q18" s="421"/>
    </row>
    <row r="19" spans="1:244" ht="35.25" customHeight="1">
      <c r="A19" s="392"/>
      <c r="B19" s="392"/>
      <c r="C19" s="402"/>
      <c r="D19" s="393"/>
      <c r="E19" s="395"/>
      <c r="F19" s="396"/>
      <c r="G19" s="398"/>
      <c r="H19" s="398"/>
      <c r="I19" s="395"/>
      <c r="J19" s="395"/>
      <c r="K19" s="400" t="s">
        <v>10</v>
      </c>
      <c r="L19" s="394" t="s">
        <v>11</v>
      </c>
      <c r="M19" s="394"/>
      <c r="N19" s="394"/>
      <c r="Q19" s="421"/>
    </row>
    <row r="20" spans="1:244" ht="56.25">
      <c r="A20" s="392"/>
      <c r="B20" s="392"/>
      <c r="C20" s="403"/>
      <c r="D20" s="393"/>
      <c r="E20" s="395"/>
      <c r="F20" s="396"/>
      <c r="G20" s="399"/>
      <c r="H20" s="399"/>
      <c r="I20" s="395"/>
      <c r="J20" s="395"/>
      <c r="K20" s="400"/>
      <c r="L20" s="138" t="s">
        <v>95</v>
      </c>
      <c r="M20" s="138" t="s">
        <v>96</v>
      </c>
      <c r="N20" s="108" t="s">
        <v>127</v>
      </c>
      <c r="Q20" s="421"/>
    </row>
    <row r="21" spans="1:244" ht="12.75" customHeight="1">
      <c r="A21" s="703" t="s">
        <v>111</v>
      </c>
      <c r="B21" s="703"/>
      <c r="C21" s="703"/>
      <c r="D21" s="703"/>
      <c r="E21" s="703"/>
      <c r="F21" s="703"/>
      <c r="G21" s="703"/>
      <c r="H21" s="703"/>
      <c r="I21" s="703"/>
      <c r="J21" s="703"/>
      <c r="K21" s="703"/>
      <c r="L21" s="703"/>
      <c r="M21" s="703"/>
      <c r="N21" s="703"/>
    </row>
    <row r="22" spans="1:244" ht="14.25" customHeight="1">
      <c r="A22" s="704" t="s">
        <v>12</v>
      </c>
      <c r="B22" s="704"/>
      <c r="C22" s="704"/>
      <c r="D22" s="704"/>
      <c r="E22" s="704"/>
      <c r="F22" s="704"/>
      <c r="G22" s="704"/>
      <c r="H22" s="704"/>
      <c r="I22" s="704"/>
      <c r="J22" s="704"/>
      <c r="K22" s="704"/>
      <c r="L22" s="704"/>
      <c r="M22" s="704"/>
      <c r="N22" s="704"/>
      <c r="O22" s="11" t="s">
        <v>70</v>
      </c>
    </row>
    <row r="23" spans="1:244" ht="31.5">
      <c r="A23" s="35" t="s">
        <v>13</v>
      </c>
      <c r="B23" s="365" t="s">
        <v>110</v>
      </c>
      <c r="C23" s="366"/>
      <c r="D23" s="366"/>
      <c r="E23" s="366"/>
      <c r="F23" s="366"/>
      <c r="G23" s="366"/>
      <c r="H23" s="366"/>
      <c r="I23" s="366"/>
      <c r="J23" s="366"/>
      <c r="K23" s="366"/>
      <c r="L23" s="366"/>
      <c r="M23" s="366"/>
      <c r="N23" s="367"/>
    </row>
    <row r="24" spans="1:244" ht="15" customHeight="1">
      <c r="A24" s="36" t="s">
        <v>13</v>
      </c>
      <c r="B24" s="37" t="s">
        <v>13</v>
      </c>
      <c r="C24" s="705" t="s">
        <v>14</v>
      </c>
      <c r="D24" s="705"/>
      <c r="E24" s="705"/>
      <c r="F24" s="705"/>
      <c r="G24" s="705"/>
      <c r="H24" s="705"/>
      <c r="I24" s="706"/>
      <c r="J24" s="706"/>
      <c r="K24" s="706"/>
      <c r="L24" s="706"/>
      <c r="M24" s="706"/>
      <c r="N24" s="706"/>
      <c r="R24" s="117"/>
    </row>
    <row r="25" spans="1:244" ht="90.75" customHeight="1">
      <c r="A25" s="375" t="s">
        <v>13</v>
      </c>
      <c r="B25" s="374" t="s">
        <v>13</v>
      </c>
      <c r="C25" s="378" t="s">
        <v>13</v>
      </c>
      <c r="D25" s="379" t="s">
        <v>140</v>
      </c>
      <c r="E25" s="414" t="s">
        <v>97</v>
      </c>
      <c r="F25" s="249" t="s">
        <v>15</v>
      </c>
      <c r="G25" s="250">
        <v>4768.2</v>
      </c>
      <c r="H25" s="135">
        <v>4647.8999999999996</v>
      </c>
      <c r="I25" s="320">
        <v>5200</v>
      </c>
      <c r="J25" s="320">
        <v>5200</v>
      </c>
      <c r="K25" s="495" t="s">
        <v>197</v>
      </c>
      <c r="L25" s="489">
        <v>100</v>
      </c>
      <c r="M25" s="701">
        <v>100</v>
      </c>
      <c r="N25" s="701">
        <v>100</v>
      </c>
      <c r="O25" s="20">
        <v>4465.5</v>
      </c>
      <c r="Q25" s="722"/>
      <c r="R25" s="722"/>
    </row>
    <row r="26" spans="1:244" s="302" customFormat="1" ht="32.25" customHeight="1">
      <c r="A26" s="375"/>
      <c r="B26" s="374"/>
      <c r="C26" s="378"/>
      <c r="D26" s="379"/>
      <c r="E26" s="414"/>
      <c r="F26" s="249" t="s">
        <v>123</v>
      </c>
      <c r="G26" s="250"/>
      <c r="H26" s="135">
        <v>216</v>
      </c>
      <c r="I26" s="320"/>
      <c r="J26" s="320"/>
      <c r="K26" s="495"/>
      <c r="L26" s="485"/>
      <c r="M26" s="701"/>
      <c r="N26" s="701"/>
      <c r="O26" s="20"/>
      <c r="P26" s="303"/>
      <c r="Q26" s="722"/>
      <c r="R26" s="722"/>
      <c r="S26" s="300"/>
      <c r="T26" s="300"/>
      <c r="U26" s="300"/>
      <c r="V26" s="300"/>
      <c r="W26" s="300"/>
      <c r="X26" s="300"/>
      <c r="Y26" s="300"/>
      <c r="Z26" s="300"/>
      <c r="AA26" s="300"/>
      <c r="AB26" s="300"/>
      <c r="AC26" s="300"/>
      <c r="AD26" s="300"/>
      <c r="AE26" s="300"/>
      <c r="AF26" s="300"/>
      <c r="AG26" s="300"/>
      <c r="AH26" s="300"/>
      <c r="AI26" s="300"/>
      <c r="AJ26" s="300"/>
      <c r="AK26" s="300"/>
      <c r="AL26" s="300"/>
      <c r="AM26" s="300"/>
      <c r="AN26" s="300"/>
      <c r="AO26" s="300"/>
      <c r="AP26" s="300"/>
      <c r="AQ26" s="300"/>
      <c r="AR26" s="300"/>
      <c r="AS26" s="300"/>
      <c r="AT26" s="300"/>
      <c r="AU26" s="300"/>
      <c r="AV26" s="300"/>
      <c r="AW26" s="300"/>
      <c r="AX26" s="300"/>
      <c r="AY26" s="300"/>
      <c r="AZ26" s="300"/>
      <c r="BA26" s="300"/>
      <c r="BB26" s="300"/>
      <c r="BC26" s="300"/>
      <c r="BD26" s="300"/>
      <c r="BE26" s="300"/>
      <c r="BF26" s="300"/>
      <c r="BG26" s="300"/>
      <c r="BH26" s="300"/>
      <c r="BI26" s="300"/>
      <c r="BJ26" s="300"/>
      <c r="BK26" s="300"/>
      <c r="BL26" s="300"/>
      <c r="BM26" s="300"/>
      <c r="BN26" s="300"/>
      <c r="BO26" s="300"/>
      <c r="BP26" s="300"/>
      <c r="BQ26" s="300"/>
      <c r="BR26" s="300"/>
      <c r="BS26" s="300"/>
      <c r="BT26" s="300"/>
      <c r="BU26" s="300"/>
      <c r="BV26" s="300"/>
      <c r="BW26" s="300"/>
      <c r="BX26" s="300"/>
      <c r="BY26" s="300"/>
      <c r="BZ26" s="300"/>
      <c r="CA26" s="300"/>
      <c r="CB26" s="300"/>
      <c r="CC26" s="300"/>
      <c r="CD26" s="300"/>
      <c r="CE26" s="300"/>
      <c r="CF26" s="300"/>
      <c r="CG26" s="300"/>
      <c r="CH26" s="300"/>
      <c r="CI26" s="300"/>
      <c r="CJ26" s="300"/>
      <c r="CK26" s="300"/>
      <c r="CL26" s="300"/>
      <c r="CM26" s="300"/>
      <c r="CN26" s="300"/>
      <c r="CO26" s="300"/>
      <c r="CP26" s="300"/>
      <c r="CQ26" s="300"/>
      <c r="CR26" s="300"/>
      <c r="CS26" s="300"/>
      <c r="CT26" s="300"/>
      <c r="CU26" s="300"/>
      <c r="CV26" s="300"/>
      <c r="CW26" s="300"/>
      <c r="CX26" s="300"/>
      <c r="CY26" s="300"/>
      <c r="CZ26" s="300"/>
      <c r="DA26" s="300"/>
      <c r="DB26" s="300"/>
      <c r="DC26" s="300"/>
      <c r="DD26" s="300"/>
      <c r="DE26" s="300"/>
      <c r="DF26" s="300"/>
      <c r="DG26" s="300"/>
      <c r="DH26" s="300"/>
      <c r="DI26" s="300"/>
      <c r="DJ26" s="300"/>
      <c r="DK26" s="300"/>
      <c r="DL26" s="300"/>
      <c r="DM26" s="300"/>
      <c r="DN26" s="300"/>
      <c r="DO26" s="300"/>
      <c r="DP26" s="300"/>
      <c r="DQ26" s="300"/>
      <c r="DR26" s="300"/>
      <c r="DS26" s="300"/>
      <c r="DT26" s="300"/>
      <c r="DU26" s="300"/>
      <c r="DV26" s="300"/>
      <c r="DW26" s="300"/>
      <c r="DX26" s="300"/>
      <c r="DY26" s="300"/>
      <c r="DZ26" s="300"/>
      <c r="EA26" s="300"/>
      <c r="EB26" s="300"/>
      <c r="EC26" s="300"/>
      <c r="ED26" s="300"/>
      <c r="EE26" s="300"/>
      <c r="EF26" s="300"/>
      <c r="EG26" s="300"/>
      <c r="EH26" s="300"/>
      <c r="EI26" s="300"/>
      <c r="EJ26" s="300"/>
      <c r="EK26" s="300"/>
      <c r="EL26" s="300"/>
      <c r="EM26" s="300"/>
      <c r="EN26" s="300"/>
      <c r="EO26" s="300"/>
      <c r="EP26" s="300"/>
      <c r="EQ26" s="300"/>
      <c r="ER26" s="300"/>
      <c r="ES26" s="300"/>
      <c r="ET26" s="300"/>
      <c r="EU26" s="300"/>
      <c r="EV26" s="300"/>
      <c r="EW26" s="300"/>
      <c r="EX26" s="300"/>
      <c r="EY26" s="300"/>
      <c r="EZ26" s="300"/>
      <c r="FA26" s="300"/>
      <c r="FB26" s="300"/>
      <c r="FC26" s="300"/>
      <c r="FD26" s="300"/>
      <c r="FE26" s="300"/>
      <c r="FF26" s="300"/>
      <c r="FG26" s="300"/>
      <c r="FH26" s="300"/>
      <c r="FI26" s="300"/>
      <c r="FJ26" s="300"/>
      <c r="FK26" s="300"/>
      <c r="FL26" s="300"/>
      <c r="FM26" s="300"/>
      <c r="FN26" s="300"/>
      <c r="FO26" s="300"/>
      <c r="FP26" s="300"/>
      <c r="FQ26" s="300"/>
      <c r="FR26" s="300"/>
      <c r="FS26" s="300"/>
      <c r="FT26" s="300"/>
      <c r="FU26" s="300"/>
      <c r="FV26" s="300"/>
      <c r="FW26" s="300"/>
      <c r="FX26" s="300"/>
      <c r="FY26" s="300"/>
      <c r="FZ26" s="300"/>
      <c r="GA26" s="300"/>
      <c r="GB26" s="300"/>
      <c r="GC26" s="300"/>
      <c r="GD26" s="300"/>
      <c r="GE26" s="300"/>
      <c r="GF26" s="300"/>
      <c r="GG26" s="300"/>
      <c r="GH26" s="300"/>
      <c r="GI26" s="300"/>
      <c r="GJ26" s="300"/>
      <c r="GK26" s="300"/>
      <c r="GL26" s="300"/>
      <c r="GM26" s="300"/>
      <c r="GN26" s="300"/>
      <c r="GO26" s="300"/>
      <c r="GP26" s="300"/>
      <c r="GQ26" s="300"/>
      <c r="GR26" s="300"/>
      <c r="GS26" s="300"/>
      <c r="GT26" s="300"/>
      <c r="GU26" s="300"/>
      <c r="GV26" s="300"/>
      <c r="GW26" s="300"/>
      <c r="GX26" s="300"/>
      <c r="GY26" s="300"/>
      <c r="GZ26" s="300"/>
      <c r="HA26" s="300"/>
      <c r="HB26" s="300"/>
      <c r="HC26" s="300"/>
      <c r="HD26" s="300"/>
      <c r="HE26" s="300"/>
      <c r="HF26" s="300"/>
      <c r="HG26" s="300"/>
      <c r="HH26" s="300"/>
      <c r="HI26" s="300"/>
      <c r="HJ26" s="300"/>
      <c r="HK26" s="300"/>
      <c r="HL26" s="300"/>
      <c r="HM26" s="300"/>
      <c r="HN26" s="300"/>
      <c r="HO26" s="300"/>
      <c r="HP26" s="300"/>
      <c r="HQ26" s="300"/>
      <c r="HR26" s="300"/>
      <c r="HS26" s="300"/>
      <c r="HT26" s="300"/>
      <c r="HU26" s="300"/>
      <c r="HV26" s="300"/>
      <c r="HW26" s="300"/>
      <c r="HX26" s="300"/>
      <c r="HY26" s="300"/>
      <c r="HZ26" s="300"/>
      <c r="IA26" s="300"/>
      <c r="IB26" s="300"/>
      <c r="IC26" s="300"/>
      <c r="ID26" s="300"/>
      <c r="IE26" s="300"/>
      <c r="IF26" s="300"/>
      <c r="IG26" s="300"/>
      <c r="IH26" s="300"/>
      <c r="II26" s="300"/>
      <c r="IJ26" s="300"/>
    </row>
    <row r="27" spans="1:244" ht="30" customHeight="1">
      <c r="A27" s="375"/>
      <c r="B27" s="374"/>
      <c r="C27" s="378"/>
      <c r="D27" s="379"/>
      <c r="E27" s="414"/>
      <c r="F27" s="249" t="s">
        <v>223</v>
      </c>
      <c r="G27" s="250">
        <v>250</v>
      </c>
      <c r="H27" s="135"/>
      <c r="I27" s="318"/>
      <c r="J27" s="319"/>
      <c r="K27" s="495"/>
      <c r="L27" s="321">
        <v>4</v>
      </c>
      <c r="M27" s="701"/>
      <c r="N27" s="701"/>
      <c r="O27" s="20"/>
      <c r="Q27" s="215"/>
    </row>
    <row r="28" spans="1:244" ht="95.25" customHeight="1">
      <c r="A28" s="375"/>
      <c r="B28" s="374"/>
      <c r="C28" s="378"/>
      <c r="D28" s="379"/>
      <c r="E28" s="414"/>
      <c r="F28" s="242" t="s">
        <v>118</v>
      </c>
      <c r="G28" s="251">
        <v>1023</v>
      </c>
      <c r="H28" s="340">
        <v>463.5</v>
      </c>
      <c r="I28" s="86">
        <f>1300-750</f>
        <v>550</v>
      </c>
      <c r="J28" s="277">
        <f>1300-750</f>
        <v>550</v>
      </c>
      <c r="K28" s="322" t="s">
        <v>141</v>
      </c>
      <c r="L28" s="323">
        <v>100</v>
      </c>
      <c r="M28" s="323">
        <v>100</v>
      </c>
      <c r="N28" s="323">
        <v>100</v>
      </c>
      <c r="Q28" s="718"/>
      <c r="R28" s="719"/>
    </row>
    <row r="29" spans="1:244" ht="19.5" customHeight="1">
      <c r="A29" s="375"/>
      <c r="B29" s="374"/>
      <c r="C29" s="378"/>
      <c r="D29" s="379"/>
      <c r="E29" s="414"/>
      <c r="F29" s="154" t="s">
        <v>9</v>
      </c>
      <c r="G29" s="67">
        <f>SUM(G25:G28)</f>
        <v>6041.2</v>
      </c>
      <c r="H29" s="67">
        <f t="shared" ref="H29:J29" si="0">SUM(H25:H28)</f>
        <v>5327.4</v>
      </c>
      <c r="I29" s="67">
        <f t="shared" si="0"/>
        <v>5750</v>
      </c>
      <c r="J29" s="67">
        <f t="shared" si="0"/>
        <v>5750</v>
      </c>
      <c r="K29" s="415"/>
      <c r="L29" s="415"/>
      <c r="M29" s="415"/>
      <c r="N29" s="415"/>
    </row>
    <row r="30" spans="1:244" ht="31.5" customHeight="1">
      <c r="A30" s="564" t="s">
        <v>13</v>
      </c>
      <c r="B30" s="566" t="s">
        <v>13</v>
      </c>
      <c r="C30" s="567" t="s">
        <v>17</v>
      </c>
      <c r="D30" s="568" t="s">
        <v>134</v>
      </c>
      <c r="E30" s="716" t="s">
        <v>32</v>
      </c>
      <c r="F30" s="241" t="s">
        <v>15</v>
      </c>
      <c r="G30" s="251">
        <v>400</v>
      </c>
      <c r="H30" s="340">
        <v>310.8</v>
      </c>
      <c r="I30" s="63">
        <v>460</v>
      </c>
      <c r="J30" s="63">
        <v>460</v>
      </c>
      <c r="K30" s="569" t="s">
        <v>164</v>
      </c>
      <c r="L30" s="410">
        <v>100</v>
      </c>
      <c r="M30" s="410">
        <v>100</v>
      </c>
      <c r="N30" s="410">
        <v>100</v>
      </c>
      <c r="O30" s="20">
        <v>200</v>
      </c>
      <c r="Q30" s="723"/>
      <c r="R30" s="723"/>
    </row>
    <row r="31" spans="1:244" ht="27.75" customHeight="1">
      <c r="A31" s="564"/>
      <c r="B31" s="566"/>
      <c r="C31" s="567"/>
      <c r="D31" s="568"/>
      <c r="E31" s="716"/>
      <c r="F31" s="241" t="s">
        <v>123</v>
      </c>
      <c r="G31" s="251"/>
      <c r="H31" s="340">
        <v>189.2</v>
      </c>
      <c r="I31" s="87"/>
      <c r="J31" s="87"/>
      <c r="K31" s="570"/>
      <c r="L31" s="411"/>
      <c r="M31" s="411"/>
      <c r="N31" s="411"/>
      <c r="O31" s="20"/>
      <c r="Q31" s="276"/>
    </row>
    <row r="32" spans="1:244">
      <c r="A32" s="564"/>
      <c r="B32" s="566"/>
      <c r="C32" s="567"/>
      <c r="D32" s="568"/>
      <c r="E32" s="716"/>
      <c r="F32" s="154" t="s">
        <v>9</v>
      </c>
      <c r="G32" s="67">
        <f>SUM(G30:G31)</f>
        <v>400</v>
      </c>
      <c r="H32" s="67">
        <f>SUM(H30:H31)</f>
        <v>500</v>
      </c>
      <c r="I32" s="67">
        <f>SUM(I30:I31)</f>
        <v>460</v>
      </c>
      <c r="J32" s="67">
        <f>SUM(J30:J31)</f>
        <v>460</v>
      </c>
      <c r="K32" s="416"/>
      <c r="L32" s="416"/>
      <c r="M32" s="416"/>
      <c r="N32" s="416"/>
    </row>
    <row r="33" spans="1:246" s="4" customFormat="1">
      <c r="A33" s="38" t="s">
        <v>13</v>
      </c>
      <c r="B33" s="39" t="s">
        <v>13</v>
      </c>
      <c r="C33" s="565" t="s">
        <v>18</v>
      </c>
      <c r="D33" s="565"/>
      <c r="E33" s="565"/>
      <c r="F33" s="565"/>
      <c r="G33" s="68">
        <f>SUM(G29,G32)</f>
        <v>6441.2</v>
      </c>
      <c r="H33" s="68">
        <f>SUM(H29,H32)</f>
        <v>5827.4</v>
      </c>
      <c r="I33" s="68">
        <f>SUM(I29,I32)</f>
        <v>6210</v>
      </c>
      <c r="J33" s="68">
        <f>SUM(J29,J32)</f>
        <v>6210</v>
      </c>
      <c r="K33" s="712"/>
      <c r="L33" s="712"/>
      <c r="M33" s="712"/>
      <c r="N33" s="712"/>
      <c r="O33" s="8"/>
      <c r="P33" s="17"/>
      <c r="Q33" s="2"/>
      <c r="R33" s="217"/>
      <c r="S33" s="2"/>
      <c r="T33" s="2"/>
      <c r="U33" s="2"/>
      <c r="V33" s="2"/>
      <c r="W33" s="2"/>
      <c r="X33" s="2"/>
      <c r="Y33" s="2"/>
      <c r="Z33" s="2"/>
    </row>
    <row r="34" spans="1:246" s="5" customFormat="1">
      <c r="A34" s="38" t="s">
        <v>13</v>
      </c>
      <c r="B34" s="39" t="s">
        <v>19</v>
      </c>
      <c r="C34" s="368" t="s">
        <v>20</v>
      </c>
      <c r="D34" s="369"/>
      <c r="E34" s="369"/>
      <c r="F34" s="369"/>
      <c r="G34" s="369"/>
      <c r="H34" s="369"/>
      <c r="I34" s="369"/>
      <c r="J34" s="369"/>
      <c r="K34" s="369"/>
      <c r="L34" s="369"/>
      <c r="M34" s="369"/>
      <c r="N34" s="370"/>
      <c r="O34" s="9"/>
      <c r="P34" s="18"/>
      <c r="Q34" s="2"/>
      <c r="R34" s="217"/>
      <c r="S34" s="2"/>
      <c r="T34" s="6"/>
      <c r="U34" s="2"/>
      <c r="V34" s="2"/>
      <c r="W34" s="2"/>
      <c r="X34" s="2"/>
      <c r="Y34" s="2"/>
      <c r="Z34" s="2"/>
      <c r="IK34" s="14"/>
      <c r="IL34" s="14"/>
    </row>
    <row r="35" spans="1:246" s="5" customFormat="1" ht="105">
      <c r="A35" s="715" t="s">
        <v>13</v>
      </c>
      <c r="B35" s="707" t="s">
        <v>19</v>
      </c>
      <c r="C35" s="708" t="s">
        <v>19</v>
      </c>
      <c r="D35" s="709" t="s">
        <v>142</v>
      </c>
      <c r="E35" s="710" t="s">
        <v>32</v>
      </c>
      <c r="F35" s="713" t="s">
        <v>15</v>
      </c>
      <c r="G35" s="412">
        <v>140</v>
      </c>
      <c r="H35" s="571">
        <v>60</v>
      </c>
      <c r="I35" s="422">
        <v>140</v>
      </c>
      <c r="J35" s="422">
        <v>140</v>
      </c>
      <c r="K35" s="200" t="s">
        <v>208</v>
      </c>
      <c r="L35" s="234" t="s">
        <v>135</v>
      </c>
      <c r="M35" s="234" t="s">
        <v>135</v>
      </c>
      <c r="N35" s="234" t="s">
        <v>135</v>
      </c>
      <c r="O35" s="21">
        <v>80</v>
      </c>
      <c r="P35" s="18"/>
      <c r="Q35" s="718"/>
      <c r="R35" s="718"/>
      <c r="S35" s="226"/>
      <c r="T35" s="228"/>
      <c r="U35" s="230"/>
      <c r="V35" s="231"/>
      <c r="W35" s="225"/>
      <c r="X35" s="225"/>
      <c r="Y35" s="225"/>
      <c r="Z35" s="225"/>
      <c r="AA35" s="225"/>
      <c r="AB35" s="225"/>
      <c r="AC35" s="225"/>
      <c r="AD35" s="225"/>
      <c r="AE35" s="225"/>
      <c r="AF35" s="233"/>
      <c r="AG35" s="227"/>
      <c r="AH35" s="229"/>
      <c r="AI35" s="229"/>
      <c r="AJ35" s="229"/>
      <c r="AK35" s="232"/>
      <c r="AL35" s="232"/>
      <c r="AM35" s="232"/>
      <c r="AN35" s="232"/>
      <c r="AO35" s="232"/>
      <c r="AP35" s="232"/>
      <c r="IK35" s="14"/>
      <c r="IL35" s="14"/>
    </row>
    <row r="36" spans="1:246" s="5" customFormat="1">
      <c r="A36" s="715"/>
      <c r="B36" s="707"/>
      <c r="C36" s="708"/>
      <c r="D36" s="709"/>
      <c r="E36" s="710"/>
      <c r="F36" s="714"/>
      <c r="G36" s="413"/>
      <c r="H36" s="572"/>
      <c r="I36" s="423"/>
      <c r="J36" s="423"/>
      <c r="K36" s="200" t="s">
        <v>143</v>
      </c>
      <c r="L36" s="110">
        <v>1</v>
      </c>
      <c r="M36" s="110">
        <v>1</v>
      </c>
      <c r="N36" s="110">
        <v>1</v>
      </c>
      <c r="O36" s="21"/>
      <c r="P36" s="18"/>
      <c r="Q36" s="2"/>
      <c r="R36" s="217"/>
      <c r="S36" s="2"/>
      <c r="T36" s="6"/>
      <c r="U36" s="2"/>
      <c r="V36" s="2"/>
      <c r="W36" s="2"/>
      <c r="X36" s="2"/>
      <c r="Y36" s="2"/>
      <c r="Z36" s="2"/>
      <c r="IK36" s="14"/>
      <c r="IL36" s="14"/>
    </row>
    <row r="37" spans="1:246" s="5" customFormat="1">
      <c r="A37" s="715"/>
      <c r="B37" s="707"/>
      <c r="C37" s="708"/>
      <c r="D37" s="709"/>
      <c r="E37" s="710"/>
      <c r="F37" s="156" t="s">
        <v>9</v>
      </c>
      <c r="G37" s="69">
        <f>SUM(G35:G35)</f>
        <v>140</v>
      </c>
      <c r="H37" s="69">
        <f>SUM(H35:H35)</f>
        <v>60</v>
      </c>
      <c r="I37" s="88">
        <f>SUM(I35:I35)</f>
        <v>140</v>
      </c>
      <c r="J37" s="88">
        <f>SUM(J35:J35)</f>
        <v>140</v>
      </c>
      <c r="K37" s="711"/>
      <c r="L37" s="711"/>
      <c r="M37" s="711"/>
      <c r="N37" s="711"/>
      <c r="O37" s="9"/>
      <c r="P37" s="18"/>
      <c r="Q37" s="2"/>
      <c r="R37" s="217"/>
      <c r="S37" s="2"/>
      <c r="T37" s="6"/>
      <c r="U37" s="2"/>
      <c r="V37" s="2"/>
      <c r="W37" s="2"/>
      <c r="X37" s="2"/>
      <c r="Y37" s="2"/>
      <c r="Z37" s="2"/>
      <c r="IK37" s="14"/>
      <c r="IL37" s="14"/>
    </row>
    <row r="38" spans="1:246" s="5" customFormat="1" ht="30.75" customHeight="1">
      <c r="A38" s="433" t="s">
        <v>13</v>
      </c>
      <c r="B38" s="439" t="s">
        <v>19</v>
      </c>
      <c r="C38" s="404" t="s">
        <v>22</v>
      </c>
      <c r="D38" s="407" t="s">
        <v>191</v>
      </c>
      <c r="E38" s="134" t="s">
        <v>30</v>
      </c>
      <c r="F38" s="247" t="s">
        <v>15</v>
      </c>
      <c r="G38" s="252"/>
      <c r="H38" s="70"/>
      <c r="I38" s="90">
        <v>200</v>
      </c>
      <c r="J38" s="90"/>
      <c r="K38" s="201" t="s">
        <v>175</v>
      </c>
      <c r="L38" s="137"/>
      <c r="M38" s="214">
        <v>1</v>
      </c>
      <c r="N38" s="111"/>
      <c r="O38" s="21">
        <v>115</v>
      </c>
      <c r="P38" s="18"/>
      <c r="Q38" s="215"/>
      <c r="R38" s="217"/>
      <c r="S38" s="2"/>
      <c r="T38" s="2"/>
      <c r="U38" s="2"/>
      <c r="V38" s="2"/>
      <c r="W38" s="2"/>
      <c r="X38" s="2"/>
      <c r="Y38" s="2"/>
      <c r="Z38" s="2"/>
      <c r="IK38" s="14"/>
      <c r="IL38" s="14"/>
    </row>
    <row r="39" spans="1:246" s="5" customFormat="1" ht="24" customHeight="1">
      <c r="A39" s="434"/>
      <c r="B39" s="440"/>
      <c r="C39" s="405"/>
      <c r="D39" s="408"/>
      <c r="E39" s="436" t="s">
        <v>32</v>
      </c>
      <c r="F39" s="248" t="s">
        <v>198</v>
      </c>
      <c r="G39" s="252">
        <v>7.6</v>
      </c>
      <c r="H39" s="70">
        <v>30.5</v>
      </c>
      <c r="I39" s="109"/>
      <c r="J39" s="109"/>
      <c r="K39" s="693" t="s">
        <v>176</v>
      </c>
      <c r="L39" s="695">
        <v>100</v>
      </c>
      <c r="M39" s="443">
        <v>100</v>
      </c>
      <c r="N39" s="443">
        <v>100</v>
      </c>
      <c r="O39" s="21"/>
      <c r="P39" s="18"/>
      <c r="Q39" s="2"/>
      <c r="R39" s="217"/>
      <c r="S39" s="2"/>
      <c r="T39" s="2"/>
      <c r="U39" s="2"/>
      <c r="V39" s="2"/>
      <c r="W39" s="2"/>
      <c r="X39" s="2"/>
      <c r="Y39" s="2"/>
      <c r="Z39" s="2"/>
      <c r="IK39" s="14"/>
      <c r="IL39" s="14"/>
    </row>
    <row r="40" spans="1:246" s="5" customFormat="1" ht="15.75" customHeight="1">
      <c r="A40" s="434"/>
      <c r="B40" s="440"/>
      <c r="C40" s="405"/>
      <c r="D40" s="408"/>
      <c r="E40" s="437"/>
      <c r="F40" s="247" t="s">
        <v>67</v>
      </c>
      <c r="G40" s="253">
        <v>12</v>
      </c>
      <c r="H40" s="71">
        <v>20</v>
      </c>
      <c r="I40" s="109">
        <v>20</v>
      </c>
      <c r="J40" s="109">
        <v>15</v>
      </c>
      <c r="K40" s="694"/>
      <c r="L40" s="696"/>
      <c r="M40" s="443"/>
      <c r="N40" s="443"/>
      <c r="O40" s="21">
        <v>5.8</v>
      </c>
      <c r="P40" s="18"/>
      <c r="Q40" s="2"/>
      <c r="R40" s="217"/>
      <c r="S40" s="2"/>
      <c r="T40" s="2"/>
      <c r="U40" s="2"/>
      <c r="V40" s="2"/>
      <c r="W40" s="2"/>
      <c r="X40" s="2"/>
      <c r="Y40" s="2"/>
      <c r="Z40" s="2"/>
      <c r="IK40" s="14"/>
      <c r="IL40" s="14"/>
    </row>
    <row r="41" spans="1:246">
      <c r="A41" s="435"/>
      <c r="B41" s="441"/>
      <c r="C41" s="406"/>
      <c r="D41" s="409"/>
      <c r="E41" s="438"/>
      <c r="F41" s="154" t="s">
        <v>9</v>
      </c>
      <c r="G41" s="67">
        <f>SUM(G38:G40)</f>
        <v>19.600000000000001</v>
      </c>
      <c r="H41" s="67">
        <f>SUM(H38:H40)</f>
        <v>50.5</v>
      </c>
      <c r="I41" s="67">
        <f>SUM(I38:I40)</f>
        <v>220</v>
      </c>
      <c r="J41" s="67">
        <f>SUM(J38:J40)</f>
        <v>15</v>
      </c>
      <c r="K41" s="377"/>
      <c r="L41" s="377"/>
      <c r="M41" s="377"/>
      <c r="N41" s="377"/>
    </row>
    <row r="42" spans="1:246" ht="21.75" customHeight="1">
      <c r="A42" s="375" t="s">
        <v>13</v>
      </c>
      <c r="B42" s="374" t="s">
        <v>19</v>
      </c>
      <c r="C42" s="378" t="s">
        <v>23</v>
      </c>
      <c r="D42" s="456" t="s">
        <v>144</v>
      </c>
      <c r="E42" s="552" t="s">
        <v>30</v>
      </c>
      <c r="F42" s="245" t="s">
        <v>15</v>
      </c>
      <c r="G42" s="253">
        <v>20.6</v>
      </c>
      <c r="H42" s="131"/>
      <c r="I42" s="87">
        <v>2200</v>
      </c>
      <c r="J42" s="87">
        <v>2000</v>
      </c>
      <c r="K42" s="442" t="s">
        <v>192</v>
      </c>
      <c r="L42" s="553">
        <v>35</v>
      </c>
      <c r="M42" s="556">
        <v>35</v>
      </c>
      <c r="N42" s="541">
        <v>35</v>
      </c>
      <c r="O42" s="20">
        <v>230</v>
      </c>
      <c r="Q42" s="123"/>
      <c r="R42" s="222"/>
      <c r="S42" s="59"/>
    </row>
    <row r="43" spans="1:246" ht="23.25" customHeight="1">
      <c r="A43" s="375"/>
      <c r="B43" s="374"/>
      <c r="C43" s="378"/>
      <c r="D43" s="456"/>
      <c r="E43" s="552"/>
      <c r="F43" s="358" t="s">
        <v>123</v>
      </c>
      <c r="G43" s="254"/>
      <c r="H43" s="132">
        <v>278.3</v>
      </c>
      <c r="I43" s="87"/>
      <c r="J43" s="87"/>
      <c r="K43" s="442"/>
      <c r="L43" s="554"/>
      <c r="M43" s="557"/>
      <c r="N43" s="541"/>
      <c r="O43" s="20"/>
      <c r="Q43" s="725"/>
      <c r="R43" s="725"/>
      <c r="S43" s="59"/>
    </row>
    <row r="44" spans="1:246" ht="24" customHeight="1">
      <c r="A44" s="375"/>
      <c r="B44" s="374"/>
      <c r="C44" s="378"/>
      <c r="D44" s="456"/>
      <c r="E44" s="552"/>
      <c r="F44" s="359" t="s">
        <v>223</v>
      </c>
      <c r="G44" s="254">
        <v>179.4</v>
      </c>
      <c r="H44" s="132">
        <v>1627</v>
      </c>
      <c r="I44" s="87"/>
      <c r="J44" s="87"/>
      <c r="K44" s="442"/>
      <c r="L44" s="554"/>
      <c r="M44" s="557"/>
      <c r="N44" s="541"/>
      <c r="O44" s="20"/>
      <c r="Q44" s="123"/>
      <c r="R44" s="222"/>
      <c r="S44" s="59"/>
    </row>
    <row r="45" spans="1:246" ht="21" customHeight="1">
      <c r="A45" s="375"/>
      <c r="B45" s="374"/>
      <c r="C45" s="378"/>
      <c r="D45" s="456"/>
      <c r="E45" s="552"/>
      <c r="F45" s="246" t="s">
        <v>124</v>
      </c>
      <c r="G45" s="254">
        <v>88.1</v>
      </c>
      <c r="H45" s="132"/>
      <c r="I45" s="87"/>
      <c r="J45" s="87"/>
      <c r="K45" s="442"/>
      <c r="L45" s="555"/>
      <c r="M45" s="558"/>
      <c r="N45" s="541"/>
      <c r="O45" s="20"/>
    </row>
    <row r="46" spans="1:246">
      <c r="A46" s="375"/>
      <c r="B46" s="374"/>
      <c r="C46" s="378"/>
      <c r="D46" s="456"/>
      <c r="E46" s="552"/>
      <c r="F46" s="154" t="s">
        <v>9</v>
      </c>
      <c r="G46" s="67">
        <f>SUM(G42:G45)</f>
        <v>288.10000000000002</v>
      </c>
      <c r="H46" s="67">
        <f>SUM(H42:H45)</f>
        <v>1905.3</v>
      </c>
      <c r="I46" s="67">
        <f>SUM(I42:I45)</f>
        <v>2200</v>
      </c>
      <c r="J46" s="67">
        <f>SUM(J42:J45)</f>
        <v>2000</v>
      </c>
      <c r="K46" s="561"/>
      <c r="L46" s="562"/>
      <c r="M46" s="562"/>
      <c r="N46" s="563"/>
    </row>
    <row r="47" spans="1:246">
      <c r="A47" s="36" t="s">
        <v>13</v>
      </c>
      <c r="B47" s="37" t="s">
        <v>19</v>
      </c>
      <c r="C47" s="542" t="s">
        <v>18</v>
      </c>
      <c r="D47" s="543"/>
      <c r="E47" s="543"/>
      <c r="F47" s="544"/>
      <c r="G47" s="72">
        <f>SUM(G37,G41,G46)</f>
        <v>447.70000000000005</v>
      </c>
      <c r="H47" s="72">
        <f>SUM(H37,H41,H46)</f>
        <v>2015.8</v>
      </c>
      <c r="I47" s="72">
        <f>SUM(I37,I41,I46)</f>
        <v>2560</v>
      </c>
      <c r="J47" s="72">
        <f>SUM(J37,J41,J46)</f>
        <v>2155</v>
      </c>
      <c r="K47" s="376"/>
      <c r="L47" s="376"/>
      <c r="M47" s="376"/>
      <c r="N47" s="376"/>
    </row>
    <row r="48" spans="1:246">
      <c r="A48" s="36" t="s">
        <v>13</v>
      </c>
      <c r="B48" s="37" t="s">
        <v>22</v>
      </c>
      <c r="C48" s="371" t="s">
        <v>24</v>
      </c>
      <c r="D48" s="372"/>
      <c r="E48" s="372"/>
      <c r="F48" s="372"/>
      <c r="G48" s="372"/>
      <c r="H48" s="372"/>
      <c r="I48" s="372"/>
      <c r="J48" s="372"/>
      <c r="K48" s="372"/>
      <c r="L48" s="372"/>
      <c r="M48" s="372"/>
      <c r="N48" s="373"/>
    </row>
    <row r="49" spans="1:246" ht="37.5" customHeight="1">
      <c r="A49" s="375" t="s">
        <v>13</v>
      </c>
      <c r="B49" s="374" t="s">
        <v>22</v>
      </c>
      <c r="C49" s="378" t="s">
        <v>13</v>
      </c>
      <c r="D49" s="379" t="s">
        <v>145</v>
      </c>
      <c r="E49" s="545" t="s">
        <v>32</v>
      </c>
      <c r="F49" s="245" t="s">
        <v>15</v>
      </c>
      <c r="G49" s="255">
        <v>300</v>
      </c>
      <c r="H49" s="136"/>
      <c r="I49" s="63">
        <v>700</v>
      </c>
      <c r="J49" s="63">
        <v>700</v>
      </c>
      <c r="K49" s="530" t="s">
        <v>165</v>
      </c>
      <c r="L49" s="548" t="s">
        <v>120</v>
      </c>
      <c r="M49" s="548" t="s">
        <v>121</v>
      </c>
      <c r="N49" s="548" t="s">
        <v>121</v>
      </c>
      <c r="O49" s="7">
        <v>135</v>
      </c>
      <c r="Q49" s="117"/>
    </row>
    <row r="50" spans="1:246" ht="29.25" customHeight="1">
      <c r="A50" s="375"/>
      <c r="B50" s="374"/>
      <c r="C50" s="378"/>
      <c r="D50" s="379"/>
      <c r="E50" s="545"/>
      <c r="F50" s="246" t="s">
        <v>123</v>
      </c>
      <c r="G50" s="256">
        <v>53</v>
      </c>
      <c r="H50" s="126">
        <v>730</v>
      </c>
      <c r="I50" s="87"/>
      <c r="J50" s="87"/>
      <c r="K50" s="531"/>
      <c r="L50" s="702"/>
      <c r="M50" s="702"/>
      <c r="N50" s="702"/>
    </row>
    <row r="51" spans="1:246" ht="38.25" customHeight="1">
      <c r="A51" s="375"/>
      <c r="B51" s="374"/>
      <c r="C51" s="378"/>
      <c r="D51" s="379"/>
      <c r="E51" s="545"/>
      <c r="F51" s="246" t="s">
        <v>223</v>
      </c>
      <c r="G51" s="256">
        <v>117</v>
      </c>
      <c r="H51" s="126"/>
      <c r="I51" s="87"/>
      <c r="J51" s="87"/>
      <c r="K51" s="532"/>
      <c r="L51" s="682"/>
      <c r="M51" s="682"/>
      <c r="N51" s="682"/>
    </row>
    <row r="52" spans="1:246" ht="24" customHeight="1">
      <c r="A52" s="375"/>
      <c r="B52" s="374"/>
      <c r="C52" s="378"/>
      <c r="D52" s="379"/>
      <c r="E52" s="545"/>
      <c r="F52" s="154" t="s">
        <v>9</v>
      </c>
      <c r="G52" s="67">
        <f>SUM(G49:G51)</f>
        <v>470</v>
      </c>
      <c r="H52" s="67">
        <f>SUM(H49:H51)</f>
        <v>730</v>
      </c>
      <c r="I52" s="67">
        <f>SUM(I49:I51)</f>
        <v>700</v>
      </c>
      <c r="J52" s="67">
        <f>SUM(J49:J51)</f>
        <v>700</v>
      </c>
      <c r="K52" s="559"/>
      <c r="L52" s="559"/>
      <c r="M52" s="560"/>
      <c r="N52" s="560"/>
    </row>
    <row r="53" spans="1:246" ht="50.25" customHeight="1">
      <c r="A53" s="375" t="s">
        <v>13</v>
      </c>
      <c r="B53" s="374" t="s">
        <v>22</v>
      </c>
      <c r="C53" s="378" t="s">
        <v>19</v>
      </c>
      <c r="D53" s="456" t="s">
        <v>146</v>
      </c>
      <c r="E53" s="540" t="s">
        <v>32</v>
      </c>
      <c r="F53" s="245" t="s">
        <v>15</v>
      </c>
      <c r="G53" s="257">
        <v>5</v>
      </c>
      <c r="H53" s="43">
        <v>26</v>
      </c>
      <c r="I53" s="92">
        <v>100</v>
      </c>
      <c r="J53" s="347">
        <v>120</v>
      </c>
      <c r="K53" s="348" t="s">
        <v>219</v>
      </c>
      <c r="L53" s="352">
        <v>1</v>
      </c>
      <c r="M53" s="546">
        <v>4</v>
      </c>
      <c r="N53" s="548">
        <v>4</v>
      </c>
      <c r="Q53" s="718"/>
      <c r="R53" s="724"/>
    </row>
    <row r="54" spans="1:246" ht="66" customHeight="1">
      <c r="A54" s="375"/>
      <c r="B54" s="374"/>
      <c r="C54" s="378"/>
      <c r="D54" s="456"/>
      <c r="E54" s="540"/>
      <c r="F54" s="242" t="s">
        <v>118</v>
      </c>
      <c r="G54" s="257">
        <v>120</v>
      </c>
      <c r="H54" s="340">
        <v>95.7</v>
      </c>
      <c r="I54" s="93">
        <v>140</v>
      </c>
      <c r="J54" s="89">
        <v>140</v>
      </c>
      <c r="K54" s="348" t="s">
        <v>216</v>
      </c>
      <c r="L54" s="352">
        <v>2</v>
      </c>
      <c r="M54" s="547"/>
      <c r="N54" s="549"/>
      <c r="Q54" s="718"/>
      <c r="R54" s="718"/>
    </row>
    <row r="55" spans="1:246">
      <c r="A55" s="375"/>
      <c r="B55" s="374"/>
      <c r="C55" s="378"/>
      <c r="D55" s="456"/>
      <c r="E55" s="540"/>
      <c r="F55" s="154" t="s">
        <v>9</v>
      </c>
      <c r="G55" s="67">
        <f>SUM(G53:G54)</f>
        <v>125</v>
      </c>
      <c r="H55" s="67">
        <f>SUM(H53:H54)</f>
        <v>121.7</v>
      </c>
      <c r="I55" s="67">
        <f>SUM(I53:I54)</f>
        <v>240</v>
      </c>
      <c r="J55" s="67">
        <f>SUM(J53:J54)</f>
        <v>260</v>
      </c>
      <c r="K55" s="550"/>
      <c r="L55" s="550"/>
      <c r="M55" s="551"/>
      <c r="N55" s="551"/>
    </row>
    <row r="56" spans="1:246">
      <c r="A56" s="36" t="s">
        <v>13</v>
      </c>
      <c r="B56" s="37" t="s">
        <v>22</v>
      </c>
      <c r="C56" s="542" t="s">
        <v>18</v>
      </c>
      <c r="D56" s="543"/>
      <c r="E56" s="543"/>
      <c r="F56" s="544"/>
      <c r="G56" s="72">
        <f>SUM(G52,G55)</f>
        <v>595</v>
      </c>
      <c r="H56" s="72">
        <f>SUM(H52,H55)</f>
        <v>851.7</v>
      </c>
      <c r="I56" s="72">
        <f>SUM(I52,I55)</f>
        <v>940</v>
      </c>
      <c r="J56" s="72">
        <f>SUM(J52,J55)</f>
        <v>960</v>
      </c>
      <c r="K56" s="376"/>
      <c r="L56" s="376"/>
      <c r="M56" s="376"/>
      <c r="N56" s="376"/>
    </row>
    <row r="57" spans="1:246">
      <c r="A57" s="36" t="s">
        <v>13</v>
      </c>
      <c r="B57" s="37" t="s">
        <v>23</v>
      </c>
      <c r="C57" s="371" t="s">
        <v>93</v>
      </c>
      <c r="D57" s="372"/>
      <c r="E57" s="372"/>
      <c r="F57" s="372"/>
      <c r="G57" s="372"/>
      <c r="H57" s="372"/>
      <c r="I57" s="372"/>
      <c r="J57" s="372"/>
      <c r="K57" s="372"/>
      <c r="L57" s="372"/>
      <c r="M57" s="372"/>
      <c r="N57" s="373"/>
    </row>
    <row r="58" spans="1:246" s="6" customFormat="1" ht="15.75" customHeight="1">
      <c r="A58" s="426" t="s">
        <v>13</v>
      </c>
      <c r="B58" s="384" t="s">
        <v>23</v>
      </c>
      <c r="C58" s="464" t="s">
        <v>13</v>
      </c>
      <c r="D58" s="482" t="s">
        <v>147</v>
      </c>
      <c r="E58" s="429" t="s">
        <v>211</v>
      </c>
      <c r="F58" s="241" t="s">
        <v>15</v>
      </c>
      <c r="G58" s="258"/>
      <c r="H58" s="43"/>
      <c r="I58" s="93">
        <v>200</v>
      </c>
      <c r="J58" s="94"/>
      <c r="K58" s="199" t="s">
        <v>105</v>
      </c>
      <c r="L58" s="41"/>
      <c r="M58" s="41"/>
      <c r="N58" s="41"/>
      <c r="O58" s="7"/>
      <c r="P58" s="16"/>
      <c r="Q58" s="215"/>
      <c r="R58" s="217"/>
      <c r="S58" s="2"/>
      <c r="T58" s="2"/>
      <c r="U58" s="2"/>
      <c r="V58" s="2"/>
      <c r="W58" s="2"/>
      <c r="X58" s="2"/>
      <c r="Y58" s="2"/>
      <c r="Z58" s="2"/>
      <c r="IK58" s="15"/>
      <c r="IL58" s="15"/>
    </row>
    <row r="59" spans="1:246" s="6" customFormat="1" ht="24" customHeight="1">
      <c r="A59" s="427"/>
      <c r="B59" s="385"/>
      <c r="C59" s="465"/>
      <c r="D59" s="483"/>
      <c r="E59" s="430"/>
      <c r="F59" s="241" t="s">
        <v>123</v>
      </c>
      <c r="G59" s="258"/>
      <c r="H59" s="43">
        <v>500</v>
      </c>
      <c r="I59" s="93"/>
      <c r="J59" s="94"/>
      <c r="K59" s="275"/>
      <c r="L59" s="41"/>
      <c r="M59" s="41"/>
      <c r="N59" s="41"/>
      <c r="O59" s="7"/>
      <c r="P59" s="16"/>
      <c r="Q59" s="215"/>
      <c r="R59" s="217"/>
      <c r="S59" s="2"/>
      <c r="T59" s="2"/>
      <c r="U59" s="2"/>
      <c r="V59" s="2"/>
      <c r="W59" s="2"/>
      <c r="X59" s="2"/>
      <c r="Y59" s="2"/>
      <c r="Z59" s="2"/>
      <c r="IK59" s="15"/>
      <c r="IL59" s="15"/>
    </row>
    <row r="60" spans="1:246" s="6" customFormat="1" ht="22.5" customHeight="1">
      <c r="A60" s="427"/>
      <c r="B60" s="385"/>
      <c r="C60" s="465"/>
      <c r="D60" s="483"/>
      <c r="E60" s="430"/>
      <c r="F60" s="241" t="s">
        <v>27</v>
      </c>
      <c r="G60" s="257">
        <v>76.5</v>
      </c>
      <c r="H60" s="340">
        <v>2062</v>
      </c>
      <c r="I60" s="93">
        <v>3000</v>
      </c>
      <c r="J60" s="44"/>
      <c r="K60" s="199" t="s">
        <v>106</v>
      </c>
      <c r="L60" s="42">
        <v>30</v>
      </c>
      <c r="M60" s="41">
        <v>30</v>
      </c>
      <c r="N60" s="41"/>
      <c r="O60" s="20">
        <v>0</v>
      </c>
      <c r="P60" s="16"/>
      <c r="Q60" s="718"/>
      <c r="R60" s="718"/>
      <c r="S60" s="2"/>
      <c r="T60" s="2"/>
      <c r="U60" s="2"/>
      <c r="V60" s="2"/>
      <c r="W60" s="2"/>
      <c r="X60" s="2"/>
      <c r="Y60" s="2"/>
      <c r="Z60" s="2"/>
      <c r="IK60" s="15"/>
      <c r="IL60" s="15"/>
    </row>
    <row r="61" spans="1:246" s="6" customFormat="1" ht="36.75" customHeight="1">
      <c r="A61" s="427"/>
      <c r="B61" s="385"/>
      <c r="C61" s="465"/>
      <c r="D61" s="483"/>
      <c r="E61" s="430"/>
      <c r="F61" s="241" t="s">
        <v>26</v>
      </c>
      <c r="G61" s="257">
        <v>6.8</v>
      </c>
      <c r="H61" s="43">
        <v>178</v>
      </c>
      <c r="I61" s="93"/>
      <c r="J61" s="44"/>
      <c r="K61" s="202" t="s">
        <v>68</v>
      </c>
      <c r="L61" s="180"/>
      <c r="M61" s="180">
        <v>58895</v>
      </c>
      <c r="N61" s="180"/>
      <c r="O61" s="7"/>
      <c r="P61" s="16"/>
      <c r="Q61" s="718"/>
      <c r="R61" s="718"/>
      <c r="S61" s="2"/>
      <c r="T61" s="2"/>
      <c r="U61" s="2"/>
      <c r="V61" s="2"/>
      <c r="W61" s="2"/>
      <c r="X61" s="2"/>
      <c r="Y61" s="2"/>
      <c r="Z61" s="2"/>
      <c r="IK61" s="15"/>
      <c r="IL61" s="15"/>
    </row>
    <row r="62" spans="1:246" s="6" customFormat="1" ht="18" customHeight="1">
      <c r="A62" s="428"/>
      <c r="B62" s="386"/>
      <c r="C62" s="466"/>
      <c r="D62" s="484"/>
      <c r="E62" s="431"/>
      <c r="F62" s="187" t="s">
        <v>9</v>
      </c>
      <c r="G62" s="73">
        <f>SUM(G58:G61)</f>
        <v>83.3</v>
      </c>
      <c r="H62" s="73">
        <f>SUM(H58:H61)</f>
        <v>2740</v>
      </c>
      <c r="I62" s="73">
        <f>SUM(I58:I61)</f>
        <v>3200</v>
      </c>
      <c r="J62" s="73">
        <f>SUM(J58:J61)</f>
        <v>0</v>
      </c>
      <c r="K62" s="499"/>
      <c r="L62" s="500"/>
      <c r="M62" s="500"/>
      <c r="N62" s="501"/>
      <c r="O62" s="7"/>
      <c r="P62" s="16"/>
      <c r="Q62" s="2"/>
      <c r="R62" s="217"/>
      <c r="S62" s="2"/>
      <c r="T62" s="2"/>
      <c r="U62" s="2"/>
      <c r="V62" s="2"/>
      <c r="W62" s="2"/>
      <c r="X62" s="2"/>
      <c r="Y62" s="2"/>
      <c r="Z62" s="2"/>
      <c r="IK62" s="15"/>
      <c r="IL62" s="15"/>
    </row>
    <row r="63" spans="1:246" ht="30" hidden="1" customHeight="1">
      <c r="A63" s="375" t="s">
        <v>13</v>
      </c>
      <c r="B63" s="374" t="s">
        <v>23</v>
      </c>
      <c r="C63" s="378" t="s">
        <v>22</v>
      </c>
      <c r="D63" s="456" t="s">
        <v>28</v>
      </c>
      <c r="E63" s="414" t="s">
        <v>32</v>
      </c>
      <c r="F63" s="467" t="s">
        <v>15</v>
      </c>
      <c r="G63" s="417"/>
      <c r="H63" s="417"/>
      <c r="I63" s="424"/>
      <c r="J63" s="424"/>
      <c r="K63" s="203" t="s">
        <v>65</v>
      </c>
      <c r="L63" s="45"/>
      <c r="M63" s="46"/>
      <c r="N63" s="45">
        <v>1</v>
      </c>
    </row>
    <row r="64" spans="1:246" ht="30" hidden="1" customHeight="1">
      <c r="A64" s="375"/>
      <c r="B64" s="374"/>
      <c r="C64" s="378"/>
      <c r="D64" s="456"/>
      <c r="E64" s="414"/>
      <c r="F64" s="468"/>
      <c r="G64" s="418"/>
      <c r="H64" s="418"/>
      <c r="I64" s="425"/>
      <c r="J64" s="425"/>
      <c r="K64" s="203" t="s">
        <v>66</v>
      </c>
      <c r="L64" s="112"/>
      <c r="M64" s="46"/>
      <c r="N64" s="45"/>
    </row>
    <row r="65" spans="1:19" hidden="1">
      <c r="A65" s="375"/>
      <c r="B65" s="374"/>
      <c r="C65" s="378"/>
      <c r="D65" s="456"/>
      <c r="E65" s="414"/>
      <c r="F65" s="154" t="s">
        <v>9</v>
      </c>
      <c r="G65" s="77">
        <f>SUM(G63,G64)</f>
        <v>0</v>
      </c>
      <c r="H65" s="77">
        <f>SUM(H63,H64)</f>
        <v>0</v>
      </c>
      <c r="I65" s="77">
        <f>SUM(I63,I64)</f>
        <v>0</v>
      </c>
      <c r="J65" s="77">
        <f>SUM(J63,J64)</f>
        <v>0</v>
      </c>
      <c r="K65" s="432"/>
      <c r="L65" s="377"/>
      <c r="M65" s="377"/>
      <c r="N65" s="377"/>
    </row>
    <row r="66" spans="1:19" ht="30" customHeight="1">
      <c r="A66" s="375" t="s">
        <v>13</v>
      </c>
      <c r="B66" s="374" t="s">
        <v>23</v>
      </c>
      <c r="C66" s="419" t="s">
        <v>17</v>
      </c>
      <c r="D66" s="379" t="s">
        <v>148</v>
      </c>
      <c r="E66" s="383" t="s">
        <v>211</v>
      </c>
      <c r="F66" s="278" t="s">
        <v>15</v>
      </c>
      <c r="G66" s="260"/>
      <c r="H66" s="75"/>
      <c r="I66" s="283">
        <v>287.5</v>
      </c>
      <c r="J66" s="284"/>
      <c r="K66" s="487" t="s">
        <v>63</v>
      </c>
      <c r="L66" s="489"/>
      <c r="M66" s="489">
        <v>29432</v>
      </c>
      <c r="N66" s="489"/>
      <c r="Q66" s="215"/>
    </row>
    <row r="67" spans="1:19" ht="25.5" customHeight="1">
      <c r="A67" s="375"/>
      <c r="B67" s="374"/>
      <c r="C67" s="419"/>
      <c r="D67" s="379"/>
      <c r="E67" s="383"/>
      <c r="F67" s="278" t="s">
        <v>123</v>
      </c>
      <c r="G67" s="260"/>
      <c r="H67" s="75">
        <v>47</v>
      </c>
      <c r="I67" s="283"/>
      <c r="J67" s="284"/>
      <c r="K67" s="488"/>
      <c r="L67" s="485"/>
      <c r="M67" s="485"/>
      <c r="N67" s="485"/>
      <c r="Q67" s="215"/>
    </row>
    <row r="68" spans="1:19" ht="28.5" customHeight="1">
      <c r="A68" s="375"/>
      <c r="B68" s="375"/>
      <c r="C68" s="419"/>
      <c r="D68" s="379"/>
      <c r="E68" s="383"/>
      <c r="F68" s="241" t="s">
        <v>26</v>
      </c>
      <c r="G68" s="279"/>
      <c r="H68" s="280">
        <v>137.80000000000001</v>
      </c>
      <c r="I68" s="281">
        <v>168.8</v>
      </c>
      <c r="J68" s="282">
        <v>168.8</v>
      </c>
      <c r="K68" s="488" t="s">
        <v>166</v>
      </c>
      <c r="L68" s="607">
        <v>30</v>
      </c>
      <c r="M68" s="485"/>
      <c r="N68" s="485"/>
      <c r="R68" s="263"/>
    </row>
    <row r="69" spans="1:19" ht="26.25" customHeight="1">
      <c r="A69" s="375"/>
      <c r="B69" s="375"/>
      <c r="C69" s="419"/>
      <c r="D69" s="379"/>
      <c r="E69" s="383"/>
      <c r="F69" s="241" t="s">
        <v>27</v>
      </c>
      <c r="G69" s="260"/>
      <c r="H69" s="75">
        <v>1699.7</v>
      </c>
      <c r="I69" s="49">
        <v>1762.5</v>
      </c>
      <c r="J69" s="91">
        <v>1762.5</v>
      </c>
      <c r="K69" s="495"/>
      <c r="L69" s="485"/>
      <c r="M69" s="486"/>
      <c r="N69" s="486"/>
      <c r="R69" s="263"/>
    </row>
    <row r="70" spans="1:19" ht="23.65" customHeight="1">
      <c r="A70" s="375"/>
      <c r="B70" s="375"/>
      <c r="C70" s="419"/>
      <c r="D70" s="379"/>
      <c r="E70" s="383"/>
      <c r="F70" s="188" t="s">
        <v>9</v>
      </c>
      <c r="G70" s="67">
        <f>SUM(G66:G69)</f>
        <v>0</v>
      </c>
      <c r="H70" s="67">
        <f>SUM(H66:H69)</f>
        <v>1884.5</v>
      </c>
      <c r="I70" s="67">
        <f>SUM(I66:I69)</f>
        <v>2218.8000000000002</v>
      </c>
      <c r="J70" s="67">
        <f>SUM(J66:J69)</f>
        <v>1931.3</v>
      </c>
      <c r="K70" s="415"/>
      <c r="L70" s="415"/>
      <c r="M70" s="415"/>
      <c r="N70" s="415"/>
    </row>
    <row r="71" spans="1:19" ht="28.5" customHeight="1">
      <c r="A71" s="375" t="s">
        <v>13</v>
      </c>
      <c r="B71" s="374" t="s">
        <v>23</v>
      </c>
      <c r="C71" s="419" t="s">
        <v>30</v>
      </c>
      <c r="D71" s="379" t="s">
        <v>149</v>
      </c>
      <c r="E71" s="383" t="s">
        <v>211</v>
      </c>
      <c r="F71" s="241" t="s">
        <v>15</v>
      </c>
      <c r="G71" s="257"/>
      <c r="H71" s="43">
        <v>73.5</v>
      </c>
      <c r="I71" s="94">
        <v>320.3</v>
      </c>
      <c r="J71" s="94"/>
      <c r="K71" s="204" t="s">
        <v>62</v>
      </c>
      <c r="L71" s="113"/>
      <c r="M71" s="185" t="s">
        <v>107</v>
      </c>
      <c r="N71" s="185"/>
      <c r="Q71" s="344"/>
      <c r="R71" s="344"/>
      <c r="S71" s="344"/>
    </row>
    <row r="72" spans="1:19" ht="26.45" customHeight="1">
      <c r="A72" s="375"/>
      <c r="B72" s="374"/>
      <c r="C72" s="419"/>
      <c r="D72" s="379"/>
      <c r="E72" s="383"/>
      <c r="F72" s="241" t="s">
        <v>26</v>
      </c>
      <c r="G72" s="257"/>
      <c r="H72" s="43">
        <v>64</v>
      </c>
      <c r="I72" s="49">
        <v>176.3</v>
      </c>
      <c r="J72" s="49"/>
      <c r="K72" s="494" t="s">
        <v>166</v>
      </c>
      <c r="L72" s="489">
        <v>30</v>
      </c>
      <c r="M72" s="493"/>
      <c r="N72" s="493"/>
    </row>
    <row r="73" spans="1:19" ht="26.25" customHeight="1">
      <c r="A73" s="375"/>
      <c r="B73" s="375"/>
      <c r="C73" s="419"/>
      <c r="D73" s="379"/>
      <c r="E73" s="383"/>
      <c r="F73" s="241" t="s">
        <v>27</v>
      </c>
      <c r="G73" s="257"/>
      <c r="H73" s="43">
        <v>800</v>
      </c>
      <c r="I73" s="224">
        <v>1923.6</v>
      </c>
      <c r="J73" s="224"/>
      <c r="K73" s="494"/>
      <c r="L73" s="485"/>
      <c r="M73" s="493"/>
      <c r="N73" s="493"/>
    </row>
    <row r="74" spans="1:19" ht="23.65" customHeight="1">
      <c r="A74" s="375"/>
      <c r="B74" s="375"/>
      <c r="C74" s="419"/>
      <c r="D74" s="379"/>
      <c r="E74" s="383"/>
      <c r="F74" s="188" t="s">
        <v>9</v>
      </c>
      <c r="G74" s="67">
        <f>SUM(G71:G73)</f>
        <v>0</v>
      </c>
      <c r="H74" s="67">
        <f>SUM(H71:H73)</f>
        <v>937.5</v>
      </c>
      <c r="I74" s="67">
        <f>SUM(I71:I73)</f>
        <v>2420.1999999999998</v>
      </c>
      <c r="J74" s="67">
        <f>SUM(J71:J73)</f>
        <v>0</v>
      </c>
      <c r="K74" s="415"/>
      <c r="L74" s="415"/>
      <c r="M74" s="415"/>
      <c r="N74" s="415"/>
    </row>
    <row r="75" spans="1:19" ht="29.25" customHeight="1">
      <c r="A75" s="375" t="s">
        <v>13</v>
      </c>
      <c r="B75" s="374" t="s">
        <v>23</v>
      </c>
      <c r="C75" s="419" t="s">
        <v>32</v>
      </c>
      <c r="D75" s="379" t="s">
        <v>77</v>
      </c>
      <c r="E75" s="383" t="s">
        <v>211</v>
      </c>
      <c r="F75" s="241" t="s">
        <v>15</v>
      </c>
      <c r="G75" s="257"/>
      <c r="H75" s="43">
        <v>50</v>
      </c>
      <c r="I75" s="94">
        <v>200</v>
      </c>
      <c r="J75" s="44"/>
      <c r="K75" s="530" t="s">
        <v>167</v>
      </c>
      <c r="L75" s="180"/>
      <c r="M75" s="496">
        <v>89660</v>
      </c>
      <c r="N75" s="496"/>
      <c r="O75" s="30"/>
      <c r="P75" s="31"/>
      <c r="Q75" s="215"/>
    </row>
    <row r="76" spans="1:19" ht="25.5" customHeight="1">
      <c r="A76" s="375"/>
      <c r="B76" s="374"/>
      <c r="C76" s="419"/>
      <c r="D76" s="379"/>
      <c r="E76" s="383"/>
      <c r="F76" s="241" t="s">
        <v>26</v>
      </c>
      <c r="G76" s="257"/>
      <c r="H76" s="43">
        <v>131.9</v>
      </c>
      <c r="I76" s="94"/>
      <c r="J76" s="44"/>
      <c r="K76" s="531"/>
      <c r="L76" s="181"/>
      <c r="M76" s="497"/>
      <c r="N76" s="497"/>
      <c r="O76" s="30"/>
      <c r="P76" s="31"/>
    </row>
    <row r="77" spans="1:19" ht="65.25" customHeight="1">
      <c r="A77" s="375"/>
      <c r="B77" s="375"/>
      <c r="C77" s="419"/>
      <c r="D77" s="379"/>
      <c r="E77" s="383"/>
      <c r="F77" s="241" t="s">
        <v>27</v>
      </c>
      <c r="G77" s="257"/>
      <c r="H77" s="43">
        <v>1622.1</v>
      </c>
      <c r="I77" s="53">
        <v>1500</v>
      </c>
      <c r="J77" s="64"/>
      <c r="K77" s="532"/>
      <c r="L77" s="182"/>
      <c r="M77" s="498"/>
      <c r="N77" s="498"/>
      <c r="O77" s="30"/>
      <c r="P77" s="31"/>
    </row>
    <row r="78" spans="1:19" ht="26.25" customHeight="1">
      <c r="A78" s="375"/>
      <c r="B78" s="375"/>
      <c r="C78" s="419"/>
      <c r="D78" s="379"/>
      <c r="E78" s="383"/>
      <c r="F78" s="188" t="s">
        <v>9</v>
      </c>
      <c r="G78" s="67">
        <f>SUM(G75:G77)</f>
        <v>0</v>
      </c>
      <c r="H78" s="67">
        <f>SUM(H75:H77)</f>
        <v>1804</v>
      </c>
      <c r="I78" s="67">
        <f>SUM(I75:I77)</f>
        <v>1700</v>
      </c>
      <c r="J78" s="67">
        <f>SUM(J75:J77)</f>
        <v>0</v>
      </c>
      <c r="K78" s="416"/>
      <c r="L78" s="432"/>
      <c r="M78" s="432"/>
      <c r="N78" s="416"/>
      <c r="O78" s="30"/>
      <c r="P78" s="31"/>
    </row>
    <row r="79" spans="1:19" ht="24" customHeight="1">
      <c r="A79" s="375" t="s">
        <v>13</v>
      </c>
      <c r="B79" s="374" t="s">
        <v>23</v>
      </c>
      <c r="C79" s="419" t="s">
        <v>33</v>
      </c>
      <c r="D79" s="379" t="s">
        <v>150</v>
      </c>
      <c r="E79" s="383" t="s">
        <v>104</v>
      </c>
      <c r="F79" s="241" t="s">
        <v>15</v>
      </c>
      <c r="G79" s="257"/>
      <c r="H79" s="43"/>
      <c r="I79" s="44"/>
      <c r="J79" s="44">
        <v>99.3</v>
      </c>
      <c r="K79" s="380" t="s">
        <v>167</v>
      </c>
      <c r="L79" s="697"/>
      <c r="M79" s="490"/>
      <c r="N79" s="533">
        <v>9768</v>
      </c>
      <c r="Q79" s="215"/>
    </row>
    <row r="80" spans="1:19" ht="18" customHeight="1">
      <c r="A80" s="375"/>
      <c r="B80" s="374"/>
      <c r="C80" s="419"/>
      <c r="D80" s="379"/>
      <c r="E80" s="383"/>
      <c r="F80" s="241" t="s">
        <v>26</v>
      </c>
      <c r="G80" s="257"/>
      <c r="H80" s="43"/>
      <c r="I80" s="44"/>
      <c r="J80" s="44"/>
      <c r="K80" s="381"/>
      <c r="L80" s="698"/>
      <c r="M80" s="491"/>
      <c r="N80" s="534"/>
    </row>
    <row r="81" spans="1:244" ht="18.75" customHeight="1">
      <c r="A81" s="375"/>
      <c r="B81" s="375"/>
      <c r="C81" s="419"/>
      <c r="D81" s="379"/>
      <c r="E81" s="383"/>
      <c r="F81" s="241" t="s">
        <v>27</v>
      </c>
      <c r="G81" s="257"/>
      <c r="H81" s="43"/>
      <c r="I81" s="44"/>
      <c r="J81" s="44">
        <v>607.9</v>
      </c>
      <c r="K81" s="382"/>
      <c r="L81" s="699"/>
      <c r="M81" s="492"/>
      <c r="N81" s="535"/>
    </row>
    <row r="82" spans="1:244" ht="23.65" customHeight="1">
      <c r="A82" s="375"/>
      <c r="B82" s="375"/>
      <c r="C82" s="419"/>
      <c r="D82" s="379"/>
      <c r="E82" s="383"/>
      <c r="F82" s="188" t="s">
        <v>9</v>
      </c>
      <c r="G82" s="67">
        <f>SUM(G79:G81)</f>
        <v>0</v>
      </c>
      <c r="H82" s="67">
        <f>SUM(H79:H81)</f>
        <v>0</v>
      </c>
      <c r="I82" s="67">
        <f>SUM(I79:I81)</f>
        <v>0</v>
      </c>
      <c r="J82" s="67">
        <f>SUM(J79:J81)</f>
        <v>707.19999999999993</v>
      </c>
      <c r="K82" s="432"/>
      <c r="L82" s="377"/>
      <c r="M82" s="377"/>
      <c r="N82" s="432"/>
    </row>
    <row r="83" spans="1:244" ht="36" customHeight="1">
      <c r="A83" s="375" t="s">
        <v>13</v>
      </c>
      <c r="B83" s="374" t="s">
        <v>23</v>
      </c>
      <c r="C83" s="419" t="s">
        <v>35</v>
      </c>
      <c r="D83" s="379" t="s">
        <v>151</v>
      </c>
      <c r="E83" s="383" t="s">
        <v>211</v>
      </c>
      <c r="F83" s="241" t="s">
        <v>15</v>
      </c>
      <c r="G83" s="257"/>
      <c r="H83" s="43">
        <v>50</v>
      </c>
      <c r="I83" s="40">
        <v>184.8</v>
      </c>
      <c r="J83" s="91">
        <v>53.2</v>
      </c>
      <c r="K83" s="494" t="s">
        <v>209</v>
      </c>
      <c r="L83" s="489"/>
      <c r="M83" s="420">
        <v>192136</v>
      </c>
      <c r="N83" s="420"/>
      <c r="Q83" s="215"/>
    </row>
    <row r="84" spans="1:244" ht="26.45" customHeight="1">
      <c r="A84" s="375"/>
      <c r="B84" s="374"/>
      <c r="C84" s="419"/>
      <c r="D84" s="379"/>
      <c r="E84" s="383"/>
      <c r="F84" s="241" t="s">
        <v>26</v>
      </c>
      <c r="G84" s="257"/>
      <c r="H84" s="43">
        <v>142.19999999999999</v>
      </c>
      <c r="I84" s="40">
        <v>96.1</v>
      </c>
      <c r="J84" s="91">
        <v>96.1</v>
      </c>
      <c r="K84" s="494"/>
      <c r="L84" s="607"/>
      <c r="M84" s="420"/>
      <c r="N84" s="420"/>
      <c r="R84" s="263"/>
    </row>
    <row r="85" spans="1:244" ht="138" customHeight="1">
      <c r="A85" s="375"/>
      <c r="B85" s="375"/>
      <c r="C85" s="419"/>
      <c r="D85" s="379"/>
      <c r="E85" s="383"/>
      <c r="F85" s="241" t="s">
        <v>27</v>
      </c>
      <c r="G85" s="257"/>
      <c r="H85" s="43">
        <v>1753.6</v>
      </c>
      <c r="I85" s="40">
        <v>1089.3</v>
      </c>
      <c r="J85" s="133">
        <v>1089.3</v>
      </c>
      <c r="K85" s="494"/>
      <c r="L85" s="485"/>
      <c r="M85" s="420"/>
      <c r="N85" s="420"/>
      <c r="R85" s="263"/>
    </row>
    <row r="86" spans="1:244" ht="23.65" customHeight="1">
      <c r="A86" s="375"/>
      <c r="B86" s="375"/>
      <c r="C86" s="419"/>
      <c r="D86" s="379"/>
      <c r="E86" s="383"/>
      <c r="F86" s="188" t="s">
        <v>9</v>
      </c>
      <c r="G86" s="67">
        <f>SUM(G83:G85)</f>
        <v>0</v>
      </c>
      <c r="H86" s="67">
        <f>SUM(H83:H85)</f>
        <v>1945.8</v>
      </c>
      <c r="I86" s="67">
        <f>SUM(I83:I85)</f>
        <v>1370.1999999999998</v>
      </c>
      <c r="J86" s="67">
        <f>SUM(J83:J85)</f>
        <v>1238.5999999999999</v>
      </c>
      <c r="K86" s="377"/>
      <c r="L86" s="377"/>
      <c r="M86" s="377"/>
      <c r="N86" s="377"/>
    </row>
    <row r="87" spans="1:244" s="24" customFormat="1" ht="27" customHeight="1">
      <c r="A87" s="375" t="s">
        <v>13</v>
      </c>
      <c r="B87" s="374" t="s">
        <v>23</v>
      </c>
      <c r="C87" s="419" t="s">
        <v>58</v>
      </c>
      <c r="D87" s="379" t="s">
        <v>78</v>
      </c>
      <c r="E87" s="383" t="s">
        <v>104</v>
      </c>
      <c r="F87" s="241" t="s">
        <v>15</v>
      </c>
      <c r="G87" s="91"/>
      <c r="H87" s="76"/>
      <c r="I87" s="40"/>
      <c r="J87" s="40">
        <v>100</v>
      </c>
      <c r="K87" s="442" t="s">
        <v>167</v>
      </c>
      <c r="L87" s="608"/>
      <c r="M87" s="608"/>
      <c r="N87" s="692">
        <v>18280</v>
      </c>
      <c r="O87" s="22"/>
      <c r="P87" s="23"/>
      <c r="Q87" s="215"/>
      <c r="R87" s="217"/>
      <c r="S87" s="2"/>
      <c r="T87" s="2"/>
      <c r="U87" s="2"/>
      <c r="V87" s="2"/>
      <c r="W87" s="2"/>
      <c r="X87" s="2"/>
      <c r="Y87" s="2"/>
      <c r="Z87" s="2"/>
      <c r="AA87" s="23"/>
      <c r="AB87" s="23"/>
      <c r="AC87" s="23"/>
      <c r="AD87" s="23"/>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c r="BC87" s="23"/>
      <c r="BD87" s="23"/>
      <c r="BE87" s="23"/>
      <c r="BF87" s="23"/>
      <c r="BG87" s="23"/>
      <c r="BH87" s="23"/>
      <c r="BI87" s="23"/>
      <c r="BJ87" s="23"/>
      <c r="BK87" s="23"/>
      <c r="BL87" s="23"/>
      <c r="BM87" s="23"/>
      <c r="BN87" s="23"/>
      <c r="BO87" s="23"/>
      <c r="BP87" s="23"/>
      <c r="BQ87" s="23"/>
      <c r="BR87" s="23"/>
      <c r="BS87" s="23"/>
      <c r="BT87" s="23"/>
      <c r="BU87" s="23"/>
      <c r="BV87" s="23"/>
      <c r="BW87" s="23"/>
      <c r="BX87" s="23"/>
      <c r="BY87" s="23"/>
      <c r="BZ87" s="23"/>
      <c r="CA87" s="23"/>
      <c r="CB87" s="23"/>
      <c r="CC87" s="23"/>
      <c r="CD87" s="23"/>
      <c r="CE87" s="23"/>
      <c r="CF87" s="23"/>
      <c r="CG87" s="23"/>
      <c r="CH87" s="23"/>
      <c r="CI87" s="23"/>
      <c r="CJ87" s="23"/>
      <c r="CK87" s="23"/>
      <c r="CL87" s="23"/>
      <c r="CM87" s="23"/>
      <c r="CN87" s="23"/>
      <c r="CO87" s="23"/>
      <c r="CP87" s="23"/>
      <c r="CQ87" s="23"/>
      <c r="CR87" s="23"/>
      <c r="CS87" s="23"/>
      <c r="CT87" s="23"/>
      <c r="CU87" s="23"/>
      <c r="CV87" s="23"/>
      <c r="CW87" s="23"/>
      <c r="CX87" s="23"/>
      <c r="CY87" s="23"/>
      <c r="CZ87" s="23"/>
      <c r="DA87" s="23"/>
      <c r="DB87" s="23"/>
      <c r="DC87" s="23"/>
      <c r="DD87" s="23"/>
      <c r="DE87" s="23"/>
      <c r="DF87" s="23"/>
      <c r="DG87" s="23"/>
      <c r="DH87" s="23"/>
      <c r="DI87" s="23"/>
      <c r="DJ87" s="23"/>
      <c r="DK87" s="23"/>
      <c r="DL87" s="23"/>
      <c r="DM87" s="23"/>
      <c r="DN87" s="23"/>
      <c r="DO87" s="23"/>
      <c r="DP87" s="23"/>
      <c r="DQ87" s="23"/>
      <c r="DR87" s="23"/>
      <c r="DS87" s="23"/>
      <c r="DT87" s="23"/>
      <c r="DU87" s="23"/>
      <c r="DV87" s="23"/>
      <c r="DW87" s="23"/>
      <c r="DX87" s="23"/>
      <c r="DY87" s="23"/>
      <c r="DZ87" s="23"/>
      <c r="EA87" s="23"/>
      <c r="EB87" s="23"/>
      <c r="EC87" s="23"/>
      <c r="ED87" s="23"/>
      <c r="EE87" s="23"/>
      <c r="EF87" s="23"/>
      <c r="EG87" s="23"/>
      <c r="EH87" s="23"/>
      <c r="EI87" s="23"/>
      <c r="EJ87" s="23"/>
      <c r="EK87" s="23"/>
      <c r="EL87" s="23"/>
      <c r="EM87" s="23"/>
      <c r="EN87" s="23"/>
      <c r="EO87" s="23"/>
      <c r="EP87" s="23"/>
      <c r="EQ87" s="23"/>
      <c r="ER87" s="23"/>
      <c r="ES87" s="23"/>
      <c r="ET87" s="23"/>
      <c r="EU87" s="23"/>
      <c r="EV87" s="23"/>
      <c r="EW87" s="23"/>
      <c r="EX87" s="23"/>
      <c r="EY87" s="23"/>
      <c r="EZ87" s="23"/>
      <c r="FA87" s="23"/>
      <c r="FB87" s="23"/>
      <c r="FC87" s="23"/>
      <c r="FD87" s="23"/>
      <c r="FE87" s="23"/>
      <c r="FF87" s="23"/>
      <c r="FG87" s="23"/>
      <c r="FH87" s="23"/>
      <c r="FI87" s="23"/>
      <c r="FJ87" s="23"/>
      <c r="FK87" s="23"/>
      <c r="FL87" s="23"/>
      <c r="FM87" s="23"/>
      <c r="FN87" s="23"/>
      <c r="FO87" s="23"/>
      <c r="FP87" s="23"/>
      <c r="FQ87" s="23"/>
      <c r="FR87" s="23"/>
      <c r="FS87" s="23"/>
      <c r="FT87" s="23"/>
      <c r="FU87" s="23"/>
      <c r="FV87" s="23"/>
      <c r="FW87" s="23"/>
      <c r="FX87" s="23"/>
      <c r="FY87" s="23"/>
      <c r="FZ87" s="23"/>
      <c r="GA87" s="23"/>
      <c r="GB87" s="23"/>
      <c r="GC87" s="23"/>
      <c r="GD87" s="23"/>
      <c r="GE87" s="23"/>
      <c r="GF87" s="23"/>
      <c r="GG87" s="23"/>
      <c r="GH87" s="23"/>
      <c r="GI87" s="23"/>
      <c r="GJ87" s="23"/>
      <c r="GK87" s="23"/>
      <c r="GL87" s="23"/>
      <c r="GM87" s="23"/>
      <c r="GN87" s="23"/>
      <c r="GO87" s="23"/>
      <c r="GP87" s="23"/>
      <c r="GQ87" s="23"/>
      <c r="GR87" s="23"/>
      <c r="GS87" s="23"/>
      <c r="GT87" s="23"/>
      <c r="GU87" s="23"/>
      <c r="GV87" s="23"/>
      <c r="GW87" s="23"/>
      <c r="GX87" s="23"/>
      <c r="GY87" s="23"/>
      <c r="GZ87" s="23"/>
      <c r="HA87" s="23"/>
      <c r="HB87" s="23"/>
      <c r="HC87" s="23"/>
      <c r="HD87" s="23"/>
      <c r="HE87" s="23"/>
      <c r="HF87" s="23"/>
      <c r="HG87" s="23"/>
      <c r="HH87" s="23"/>
      <c r="HI87" s="23"/>
      <c r="HJ87" s="23"/>
      <c r="HK87" s="23"/>
      <c r="HL87" s="23"/>
      <c r="HM87" s="23"/>
      <c r="HN87" s="23"/>
      <c r="HO87" s="23"/>
      <c r="HP87" s="23"/>
      <c r="HQ87" s="23"/>
      <c r="HR87" s="23"/>
      <c r="HS87" s="23"/>
      <c r="HT87" s="23"/>
      <c r="HU87" s="23"/>
      <c r="HV87" s="23"/>
      <c r="HW87" s="23"/>
      <c r="HX87" s="23"/>
      <c r="HY87" s="23"/>
      <c r="HZ87" s="23"/>
      <c r="IA87" s="23"/>
      <c r="IB87" s="23"/>
      <c r="IC87" s="23"/>
      <c r="ID87" s="23"/>
      <c r="IE87" s="23"/>
      <c r="IF87" s="23"/>
      <c r="IG87" s="23"/>
      <c r="IH87" s="23"/>
      <c r="II87" s="23"/>
      <c r="IJ87" s="23"/>
    </row>
    <row r="88" spans="1:244" s="24" customFormat="1" ht="21.75" customHeight="1">
      <c r="A88" s="375"/>
      <c r="B88" s="374"/>
      <c r="C88" s="419"/>
      <c r="D88" s="379"/>
      <c r="E88" s="383"/>
      <c r="F88" s="241" t="s">
        <v>26</v>
      </c>
      <c r="G88" s="91"/>
      <c r="H88" s="76"/>
      <c r="I88" s="40"/>
      <c r="J88" s="40"/>
      <c r="K88" s="442"/>
      <c r="L88" s="609"/>
      <c r="M88" s="609"/>
      <c r="N88" s="692"/>
      <c r="O88" s="22"/>
      <c r="P88" s="23"/>
      <c r="Q88" s="2"/>
      <c r="R88" s="217"/>
      <c r="S88" s="2"/>
      <c r="T88" s="2"/>
      <c r="U88" s="2"/>
      <c r="V88" s="2"/>
      <c r="W88" s="2"/>
      <c r="X88" s="2"/>
      <c r="Y88" s="2"/>
      <c r="Z88" s="2"/>
      <c r="AA88" s="23"/>
      <c r="AB88" s="23"/>
      <c r="AC88" s="23"/>
      <c r="AD88" s="23"/>
      <c r="AE88" s="23"/>
      <c r="AF88" s="23"/>
      <c r="AG88" s="23"/>
      <c r="AH88" s="23"/>
      <c r="AI88" s="23"/>
      <c r="AJ88" s="23"/>
      <c r="AK88" s="23"/>
      <c r="AL88" s="23"/>
      <c r="AM88" s="23"/>
      <c r="AN88" s="23"/>
      <c r="AO88" s="23"/>
      <c r="AP88" s="23"/>
      <c r="AQ88" s="23"/>
      <c r="AR88" s="23"/>
      <c r="AS88" s="23"/>
      <c r="AT88" s="23"/>
      <c r="AU88" s="23"/>
      <c r="AV88" s="23"/>
      <c r="AW88" s="23"/>
      <c r="AX88" s="23"/>
      <c r="AY88" s="23"/>
      <c r="AZ88" s="23"/>
      <c r="BA88" s="23"/>
      <c r="BB88" s="23"/>
      <c r="BC88" s="23"/>
      <c r="BD88" s="23"/>
      <c r="BE88" s="23"/>
      <c r="BF88" s="23"/>
      <c r="BG88" s="23"/>
      <c r="BH88" s="23"/>
      <c r="BI88" s="23"/>
      <c r="BJ88" s="23"/>
      <c r="BK88" s="23"/>
      <c r="BL88" s="23"/>
      <c r="BM88" s="23"/>
      <c r="BN88" s="23"/>
      <c r="BO88" s="23"/>
      <c r="BP88" s="23"/>
      <c r="BQ88" s="23"/>
      <c r="BR88" s="23"/>
      <c r="BS88" s="23"/>
      <c r="BT88" s="23"/>
      <c r="BU88" s="23"/>
      <c r="BV88" s="23"/>
      <c r="BW88" s="23"/>
      <c r="BX88" s="23"/>
      <c r="BY88" s="23"/>
      <c r="BZ88" s="23"/>
      <c r="CA88" s="23"/>
      <c r="CB88" s="23"/>
      <c r="CC88" s="23"/>
      <c r="CD88" s="23"/>
      <c r="CE88" s="23"/>
      <c r="CF88" s="23"/>
      <c r="CG88" s="23"/>
      <c r="CH88" s="23"/>
      <c r="CI88" s="23"/>
      <c r="CJ88" s="23"/>
      <c r="CK88" s="23"/>
      <c r="CL88" s="23"/>
      <c r="CM88" s="23"/>
      <c r="CN88" s="23"/>
      <c r="CO88" s="23"/>
      <c r="CP88" s="23"/>
      <c r="CQ88" s="23"/>
      <c r="CR88" s="23"/>
      <c r="CS88" s="23"/>
      <c r="CT88" s="23"/>
      <c r="CU88" s="23"/>
      <c r="CV88" s="23"/>
      <c r="CW88" s="23"/>
      <c r="CX88" s="23"/>
      <c r="CY88" s="23"/>
      <c r="CZ88" s="23"/>
      <c r="DA88" s="23"/>
      <c r="DB88" s="23"/>
      <c r="DC88" s="23"/>
      <c r="DD88" s="23"/>
      <c r="DE88" s="23"/>
      <c r="DF88" s="23"/>
      <c r="DG88" s="23"/>
      <c r="DH88" s="23"/>
      <c r="DI88" s="23"/>
      <c r="DJ88" s="23"/>
      <c r="DK88" s="23"/>
      <c r="DL88" s="23"/>
      <c r="DM88" s="23"/>
      <c r="DN88" s="23"/>
      <c r="DO88" s="23"/>
      <c r="DP88" s="23"/>
      <c r="DQ88" s="23"/>
      <c r="DR88" s="23"/>
      <c r="DS88" s="23"/>
      <c r="DT88" s="23"/>
      <c r="DU88" s="23"/>
      <c r="DV88" s="23"/>
      <c r="DW88" s="23"/>
      <c r="DX88" s="23"/>
      <c r="DY88" s="23"/>
      <c r="DZ88" s="23"/>
      <c r="EA88" s="23"/>
      <c r="EB88" s="23"/>
      <c r="EC88" s="23"/>
      <c r="ED88" s="23"/>
      <c r="EE88" s="23"/>
      <c r="EF88" s="23"/>
      <c r="EG88" s="23"/>
      <c r="EH88" s="23"/>
      <c r="EI88" s="23"/>
      <c r="EJ88" s="23"/>
      <c r="EK88" s="23"/>
      <c r="EL88" s="23"/>
      <c r="EM88" s="23"/>
      <c r="EN88" s="23"/>
      <c r="EO88" s="23"/>
      <c r="EP88" s="23"/>
      <c r="EQ88" s="23"/>
      <c r="ER88" s="23"/>
      <c r="ES88" s="23"/>
      <c r="ET88" s="23"/>
      <c r="EU88" s="23"/>
      <c r="EV88" s="23"/>
      <c r="EW88" s="23"/>
      <c r="EX88" s="23"/>
      <c r="EY88" s="23"/>
      <c r="EZ88" s="23"/>
      <c r="FA88" s="23"/>
      <c r="FB88" s="23"/>
      <c r="FC88" s="23"/>
      <c r="FD88" s="23"/>
      <c r="FE88" s="23"/>
      <c r="FF88" s="23"/>
      <c r="FG88" s="23"/>
      <c r="FH88" s="23"/>
      <c r="FI88" s="23"/>
      <c r="FJ88" s="23"/>
      <c r="FK88" s="23"/>
      <c r="FL88" s="23"/>
      <c r="FM88" s="23"/>
      <c r="FN88" s="23"/>
      <c r="FO88" s="23"/>
      <c r="FP88" s="23"/>
      <c r="FQ88" s="23"/>
      <c r="FR88" s="23"/>
      <c r="FS88" s="23"/>
      <c r="FT88" s="23"/>
      <c r="FU88" s="23"/>
      <c r="FV88" s="23"/>
      <c r="FW88" s="23"/>
      <c r="FX88" s="23"/>
      <c r="FY88" s="23"/>
      <c r="FZ88" s="23"/>
      <c r="GA88" s="23"/>
      <c r="GB88" s="23"/>
      <c r="GC88" s="23"/>
      <c r="GD88" s="23"/>
      <c r="GE88" s="23"/>
      <c r="GF88" s="23"/>
      <c r="GG88" s="23"/>
      <c r="GH88" s="23"/>
      <c r="GI88" s="23"/>
      <c r="GJ88" s="23"/>
      <c r="GK88" s="23"/>
      <c r="GL88" s="23"/>
      <c r="GM88" s="23"/>
      <c r="GN88" s="23"/>
      <c r="GO88" s="23"/>
      <c r="GP88" s="23"/>
      <c r="GQ88" s="23"/>
      <c r="GR88" s="23"/>
      <c r="GS88" s="23"/>
      <c r="GT88" s="23"/>
      <c r="GU88" s="23"/>
      <c r="GV88" s="23"/>
      <c r="GW88" s="23"/>
      <c r="GX88" s="23"/>
      <c r="GY88" s="23"/>
      <c r="GZ88" s="23"/>
      <c r="HA88" s="23"/>
      <c r="HB88" s="23"/>
      <c r="HC88" s="23"/>
      <c r="HD88" s="23"/>
      <c r="HE88" s="23"/>
      <c r="HF88" s="23"/>
      <c r="HG88" s="23"/>
      <c r="HH88" s="23"/>
      <c r="HI88" s="23"/>
      <c r="HJ88" s="23"/>
      <c r="HK88" s="23"/>
      <c r="HL88" s="23"/>
      <c r="HM88" s="23"/>
      <c r="HN88" s="23"/>
      <c r="HO88" s="23"/>
      <c r="HP88" s="23"/>
      <c r="HQ88" s="23"/>
      <c r="HR88" s="23"/>
      <c r="HS88" s="23"/>
      <c r="HT88" s="23"/>
      <c r="HU88" s="23"/>
      <c r="HV88" s="23"/>
      <c r="HW88" s="23"/>
      <c r="HX88" s="23"/>
      <c r="HY88" s="23"/>
      <c r="HZ88" s="23"/>
      <c r="IA88" s="23"/>
      <c r="IB88" s="23"/>
      <c r="IC88" s="23"/>
      <c r="ID88" s="23"/>
      <c r="IE88" s="23"/>
      <c r="IF88" s="23"/>
      <c r="IG88" s="23"/>
      <c r="IH88" s="23"/>
      <c r="II88" s="23"/>
      <c r="IJ88" s="23"/>
    </row>
    <row r="89" spans="1:244" s="24" customFormat="1" ht="24.75" customHeight="1">
      <c r="A89" s="375"/>
      <c r="B89" s="375"/>
      <c r="C89" s="419"/>
      <c r="D89" s="379"/>
      <c r="E89" s="383"/>
      <c r="F89" s="241" t="s">
        <v>27</v>
      </c>
      <c r="G89" s="91"/>
      <c r="H89" s="76"/>
      <c r="I89" s="40"/>
      <c r="J89" s="40">
        <v>1029.3</v>
      </c>
      <c r="K89" s="442"/>
      <c r="L89" s="610"/>
      <c r="M89" s="610"/>
      <c r="N89" s="692"/>
      <c r="O89" s="22"/>
      <c r="P89" s="23"/>
      <c r="Q89" s="2"/>
      <c r="R89" s="217"/>
      <c r="S89" s="2"/>
      <c r="T89" s="2"/>
      <c r="U89" s="2"/>
      <c r="V89" s="2"/>
      <c r="W89" s="2"/>
      <c r="X89" s="2"/>
      <c r="Y89" s="2"/>
      <c r="Z89" s="2"/>
      <c r="AA89" s="23"/>
      <c r="AB89" s="23"/>
      <c r="AC89" s="23"/>
      <c r="AD89" s="23"/>
      <c r="AE89" s="23"/>
      <c r="AF89" s="23"/>
      <c r="AG89" s="23"/>
      <c r="AH89" s="23"/>
      <c r="AI89" s="23"/>
      <c r="AJ89" s="23"/>
      <c r="AK89" s="23"/>
      <c r="AL89" s="23"/>
      <c r="AM89" s="23"/>
      <c r="AN89" s="23"/>
      <c r="AO89" s="23"/>
      <c r="AP89" s="23"/>
      <c r="AQ89" s="23"/>
      <c r="AR89" s="23"/>
      <c r="AS89" s="23"/>
      <c r="AT89" s="23"/>
      <c r="AU89" s="23"/>
      <c r="AV89" s="23"/>
      <c r="AW89" s="23"/>
      <c r="AX89" s="23"/>
      <c r="AY89" s="23"/>
      <c r="AZ89" s="23"/>
      <c r="BA89" s="23"/>
      <c r="BB89" s="23"/>
      <c r="BC89" s="23"/>
      <c r="BD89" s="23"/>
      <c r="BE89" s="23"/>
      <c r="BF89" s="23"/>
      <c r="BG89" s="23"/>
      <c r="BH89" s="23"/>
      <c r="BI89" s="23"/>
      <c r="BJ89" s="23"/>
      <c r="BK89" s="23"/>
      <c r="BL89" s="23"/>
      <c r="BM89" s="23"/>
      <c r="BN89" s="23"/>
      <c r="BO89" s="23"/>
      <c r="BP89" s="23"/>
      <c r="BQ89" s="23"/>
      <c r="BR89" s="23"/>
      <c r="BS89" s="23"/>
      <c r="BT89" s="23"/>
      <c r="BU89" s="23"/>
      <c r="BV89" s="23"/>
      <c r="BW89" s="23"/>
      <c r="BX89" s="23"/>
      <c r="BY89" s="23"/>
      <c r="BZ89" s="23"/>
      <c r="CA89" s="23"/>
      <c r="CB89" s="23"/>
      <c r="CC89" s="23"/>
      <c r="CD89" s="23"/>
      <c r="CE89" s="23"/>
      <c r="CF89" s="23"/>
      <c r="CG89" s="23"/>
      <c r="CH89" s="23"/>
      <c r="CI89" s="23"/>
      <c r="CJ89" s="23"/>
      <c r="CK89" s="23"/>
      <c r="CL89" s="23"/>
      <c r="CM89" s="23"/>
      <c r="CN89" s="23"/>
      <c r="CO89" s="23"/>
      <c r="CP89" s="23"/>
      <c r="CQ89" s="23"/>
      <c r="CR89" s="23"/>
      <c r="CS89" s="23"/>
      <c r="CT89" s="23"/>
      <c r="CU89" s="23"/>
      <c r="CV89" s="23"/>
      <c r="CW89" s="23"/>
      <c r="CX89" s="23"/>
      <c r="CY89" s="23"/>
      <c r="CZ89" s="23"/>
      <c r="DA89" s="23"/>
      <c r="DB89" s="23"/>
      <c r="DC89" s="23"/>
      <c r="DD89" s="23"/>
      <c r="DE89" s="23"/>
      <c r="DF89" s="23"/>
      <c r="DG89" s="23"/>
      <c r="DH89" s="23"/>
      <c r="DI89" s="23"/>
      <c r="DJ89" s="23"/>
      <c r="DK89" s="23"/>
      <c r="DL89" s="23"/>
      <c r="DM89" s="23"/>
      <c r="DN89" s="23"/>
      <c r="DO89" s="23"/>
      <c r="DP89" s="23"/>
      <c r="DQ89" s="23"/>
      <c r="DR89" s="23"/>
      <c r="DS89" s="23"/>
      <c r="DT89" s="23"/>
      <c r="DU89" s="23"/>
      <c r="DV89" s="23"/>
      <c r="DW89" s="23"/>
      <c r="DX89" s="23"/>
      <c r="DY89" s="23"/>
      <c r="DZ89" s="23"/>
      <c r="EA89" s="23"/>
      <c r="EB89" s="23"/>
      <c r="EC89" s="23"/>
      <c r="ED89" s="23"/>
      <c r="EE89" s="23"/>
      <c r="EF89" s="23"/>
      <c r="EG89" s="23"/>
      <c r="EH89" s="23"/>
      <c r="EI89" s="23"/>
      <c r="EJ89" s="23"/>
      <c r="EK89" s="23"/>
      <c r="EL89" s="23"/>
      <c r="EM89" s="23"/>
      <c r="EN89" s="23"/>
      <c r="EO89" s="23"/>
      <c r="EP89" s="23"/>
      <c r="EQ89" s="23"/>
      <c r="ER89" s="23"/>
      <c r="ES89" s="23"/>
      <c r="ET89" s="23"/>
      <c r="EU89" s="23"/>
      <c r="EV89" s="23"/>
      <c r="EW89" s="23"/>
      <c r="EX89" s="23"/>
      <c r="EY89" s="23"/>
      <c r="EZ89" s="23"/>
      <c r="FA89" s="23"/>
      <c r="FB89" s="23"/>
      <c r="FC89" s="23"/>
      <c r="FD89" s="23"/>
      <c r="FE89" s="23"/>
      <c r="FF89" s="23"/>
      <c r="FG89" s="23"/>
      <c r="FH89" s="23"/>
      <c r="FI89" s="23"/>
      <c r="FJ89" s="23"/>
      <c r="FK89" s="23"/>
      <c r="FL89" s="23"/>
      <c r="FM89" s="23"/>
      <c r="FN89" s="23"/>
      <c r="FO89" s="23"/>
      <c r="FP89" s="23"/>
      <c r="FQ89" s="23"/>
      <c r="FR89" s="23"/>
      <c r="FS89" s="23"/>
      <c r="FT89" s="23"/>
      <c r="FU89" s="23"/>
      <c r="FV89" s="23"/>
      <c r="FW89" s="23"/>
      <c r="FX89" s="23"/>
      <c r="FY89" s="23"/>
      <c r="FZ89" s="23"/>
      <c r="GA89" s="23"/>
      <c r="GB89" s="23"/>
      <c r="GC89" s="23"/>
      <c r="GD89" s="23"/>
      <c r="GE89" s="23"/>
      <c r="GF89" s="23"/>
      <c r="GG89" s="23"/>
      <c r="GH89" s="23"/>
      <c r="GI89" s="23"/>
      <c r="GJ89" s="23"/>
      <c r="GK89" s="23"/>
      <c r="GL89" s="23"/>
      <c r="GM89" s="23"/>
      <c r="GN89" s="23"/>
      <c r="GO89" s="23"/>
      <c r="GP89" s="23"/>
      <c r="GQ89" s="23"/>
      <c r="GR89" s="23"/>
      <c r="GS89" s="23"/>
      <c r="GT89" s="23"/>
      <c r="GU89" s="23"/>
      <c r="GV89" s="23"/>
      <c r="GW89" s="23"/>
      <c r="GX89" s="23"/>
      <c r="GY89" s="23"/>
      <c r="GZ89" s="23"/>
      <c r="HA89" s="23"/>
      <c r="HB89" s="23"/>
      <c r="HC89" s="23"/>
      <c r="HD89" s="23"/>
      <c r="HE89" s="23"/>
      <c r="HF89" s="23"/>
      <c r="HG89" s="23"/>
      <c r="HH89" s="23"/>
      <c r="HI89" s="23"/>
      <c r="HJ89" s="23"/>
      <c r="HK89" s="23"/>
      <c r="HL89" s="23"/>
      <c r="HM89" s="23"/>
      <c r="HN89" s="23"/>
      <c r="HO89" s="23"/>
      <c r="HP89" s="23"/>
      <c r="HQ89" s="23"/>
      <c r="HR89" s="23"/>
      <c r="HS89" s="23"/>
      <c r="HT89" s="23"/>
      <c r="HU89" s="23"/>
      <c r="HV89" s="23"/>
      <c r="HW89" s="23"/>
      <c r="HX89" s="23"/>
      <c r="HY89" s="23"/>
      <c r="HZ89" s="23"/>
      <c r="IA89" s="23"/>
      <c r="IB89" s="23"/>
      <c r="IC89" s="23"/>
      <c r="ID89" s="23"/>
      <c r="IE89" s="23"/>
      <c r="IF89" s="23"/>
      <c r="IG89" s="23"/>
      <c r="IH89" s="23"/>
      <c r="II89" s="23"/>
      <c r="IJ89" s="23"/>
    </row>
    <row r="90" spans="1:244" s="24" customFormat="1" ht="23.65" customHeight="1">
      <c r="A90" s="375"/>
      <c r="B90" s="375"/>
      <c r="C90" s="419"/>
      <c r="D90" s="379"/>
      <c r="E90" s="383"/>
      <c r="F90" s="188" t="s">
        <v>9</v>
      </c>
      <c r="G90" s="67">
        <f>SUM(G87:G89)</f>
        <v>0</v>
      </c>
      <c r="H90" s="67">
        <f>SUM(H87:H89)</f>
        <v>0</v>
      </c>
      <c r="I90" s="67">
        <f>SUM(I87:I89)</f>
        <v>0</v>
      </c>
      <c r="J90" s="67">
        <f>SUM(J87:J89)</f>
        <v>1129.3</v>
      </c>
      <c r="K90" s="387"/>
      <c r="L90" s="387"/>
      <c r="M90" s="387"/>
      <c r="N90" s="387"/>
      <c r="O90" s="22"/>
      <c r="P90" s="23"/>
      <c r="Q90" s="2"/>
      <c r="R90" s="217"/>
      <c r="S90" s="2"/>
      <c r="T90" s="2"/>
      <c r="U90" s="2"/>
      <c r="V90" s="2"/>
      <c r="W90" s="2"/>
      <c r="X90" s="2"/>
      <c r="Y90" s="2"/>
      <c r="Z90" s="2"/>
      <c r="AA90" s="23"/>
      <c r="AB90" s="23"/>
      <c r="AC90" s="23"/>
      <c r="AD90" s="23"/>
      <c r="AE90" s="23"/>
      <c r="AF90" s="23"/>
      <c r="AG90" s="23"/>
      <c r="AH90" s="23"/>
      <c r="AI90" s="23"/>
      <c r="AJ90" s="23"/>
      <c r="AK90" s="23"/>
      <c r="AL90" s="23"/>
      <c r="AM90" s="23"/>
      <c r="AN90" s="23"/>
      <c r="AO90" s="23"/>
      <c r="AP90" s="23"/>
      <c r="AQ90" s="23"/>
      <c r="AR90" s="23"/>
      <c r="AS90" s="23"/>
      <c r="AT90" s="23"/>
      <c r="AU90" s="23"/>
      <c r="AV90" s="23"/>
      <c r="AW90" s="23"/>
      <c r="AX90" s="23"/>
      <c r="AY90" s="23"/>
      <c r="AZ90" s="23"/>
      <c r="BA90" s="23"/>
      <c r="BB90" s="23"/>
      <c r="BC90" s="23"/>
      <c r="BD90" s="23"/>
      <c r="BE90" s="23"/>
      <c r="BF90" s="23"/>
      <c r="BG90" s="23"/>
      <c r="BH90" s="23"/>
      <c r="BI90" s="23"/>
      <c r="BJ90" s="23"/>
      <c r="BK90" s="23"/>
      <c r="BL90" s="23"/>
      <c r="BM90" s="23"/>
      <c r="BN90" s="23"/>
      <c r="BO90" s="23"/>
      <c r="BP90" s="23"/>
      <c r="BQ90" s="23"/>
      <c r="BR90" s="23"/>
      <c r="BS90" s="23"/>
      <c r="BT90" s="23"/>
      <c r="BU90" s="23"/>
      <c r="BV90" s="23"/>
      <c r="BW90" s="23"/>
      <c r="BX90" s="23"/>
      <c r="BY90" s="23"/>
      <c r="BZ90" s="23"/>
      <c r="CA90" s="23"/>
      <c r="CB90" s="23"/>
      <c r="CC90" s="23"/>
      <c r="CD90" s="23"/>
      <c r="CE90" s="23"/>
      <c r="CF90" s="23"/>
      <c r="CG90" s="23"/>
      <c r="CH90" s="23"/>
      <c r="CI90" s="23"/>
      <c r="CJ90" s="23"/>
      <c r="CK90" s="23"/>
      <c r="CL90" s="23"/>
      <c r="CM90" s="23"/>
      <c r="CN90" s="23"/>
      <c r="CO90" s="23"/>
      <c r="CP90" s="23"/>
      <c r="CQ90" s="23"/>
      <c r="CR90" s="23"/>
      <c r="CS90" s="23"/>
      <c r="CT90" s="23"/>
      <c r="CU90" s="23"/>
      <c r="CV90" s="23"/>
      <c r="CW90" s="23"/>
      <c r="CX90" s="23"/>
      <c r="CY90" s="23"/>
      <c r="CZ90" s="23"/>
      <c r="DA90" s="23"/>
      <c r="DB90" s="23"/>
      <c r="DC90" s="23"/>
      <c r="DD90" s="23"/>
      <c r="DE90" s="23"/>
      <c r="DF90" s="23"/>
      <c r="DG90" s="23"/>
      <c r="DH90" s="23"/>
      <c r="DI90" s="23"/>
      <c r="DJ90" s="23"/>
      <c r="DK90" s="23"/>
      <c r="DL90" s="23"/>
      <c r="DM90" s="23"/>
      <c r="DN90" s="23"/>
      <c r="DO90" s="23"/>
      <c r="DP90" s="23"/>
      <c r="DQ90" s="23"/>
      <c r="DR90" s="23"/>
      <c r="DS90" s="23"/>
      <c r="DT90" s="23"/>
      <c r="DU90" s="23"/>
      <c r="DV90" s="23"/>
      <c r="DW90" s="23"/>
      <c r="DX90" s="23"/>
      <c r="DY90" s="23"/>
      <c r="DZ90" s="23"/>
      <c r="EA90" s="23"/>
      <c r="EB90" s="23"/>
      <c r="EC90" s="23"/>
      <c r="ED90" s="23"/>
      <c r="EE90" s="23"/>
      <c r="EF90" s="23"/>
      <c r="EG90" s="23"/>
      <c r="EH90" s="23"/>
      <c r="EI90" s="23"/>
      <c r="EJ90" s="23"/>
      <c r="EK90" s="23"/>
      <c r="EL90" s="23"/>
      <c r="EM90" s="23"/>
      <c r="EN90" s="23"/>
      <c r="EO90" s="23"/>
      <c r="EP90" s="23"/>
      <c r="EQ90" s="23"/>
      <c r="ER90" s="23"/>
      <c r="ES90" s="23"/>
      <c r="ET90" s="23"/>
      <c r="EU90" s="23"/>
      <c r="EV90" s="23"/>
      <c r="EW90" s="23"/>
      <c r="EX90" s="23"/>
      <c r="EY90" s="23"/>
      <c r="EZ90" s="23"/>
      <c r="FA90" s="23"/>
      <c r="FB90" s="23"/>
      <c r="FC90" s="23"/>
      <c r="FD90" s="23"/>
      <c r="FE90" s="23"/>
      <c r="FF90" s="23"/>
      <c r="FG90" s="23"/>
      <c r="FH90" s="23"/>
      <c r="FI90" s="23"/>
      <c r="FJ90" s="23"/>
      <c r="FK90" s="23"/>
      <c r="FL90" s="23"/>
      <c r="FM90" s="23"/>
      <c r="FN90" s="23"/>
      <c r="FO90" s="23"/>
      <c r="FP90" s="23"/>
      <c r="FQ90" s="23"/>
      <c r="FR90" s="23"/>
      <c r="FS90" s="23"/>
      <c r="FT90" s="23"/>
      <c r="FU90" s="23"/>
      <c r="FV90" s="23"/>
      <c r="FW90" s="23"/>
      <c r="FX90" s="23"/>
      <c r="FY90" s="23"/>
      <c r="FZ90" s="23"/>
      <c r="GA90" s="23"/>
      <c r="GB90" s="23"/>
      <c r="GC90" s="23"/>
      <c r="GD90" s="23"/>
      <c r="GE90" s="23"/>
      <c r="GF90" s="23"/>
      <c r="GG90" s="23"/>
      <c r="GH90" s="23"/>
      <c r="GI90" s="23"/>
      <c r="GJ90" s="23"/>
      <c r="GK90" s="23"/>
      <c r="GL90" s="23"/>
      <c r="GM90" s="23"/>
      <c r="GN90" s="23"/>
      <c r="GO90" s="23"/>
      <c r="GP90" s="23"/>
      <c r="GQ90" s="23"/>
      <c r="GR90" s="23"/>
      <c r="GS90" s="23"/>
      <c r="GT90" s="23"/>
      <c r="GU90" s="23"/>
      <c r="GV90" s="23"/>
      <c r="GW90" s="23"/>
      <c r="GX90" s="23"/>
      <c r="GY90" s="23"/>
      <c r="GZ90" s="23"/>
      <c r="HA90" s="23"/>
      <c r="HB90" s="23"/>
      <c r="HC90" s="23"/>
      <c r="HD90" s="23"/>
      <c r="HE90" s="23"/>
      <c r="HF90" s="23"/>
      <c r="HG90" s="23"/>
      <c r="HH90" s="23"/>
      <c r="HI90" s="23"/>
      <c r="HJ90" s="23"/>
      <c r="HK90" s="23"/>
      <c r="HL90" s="23"/>
      <c r="HM90" s="23"/>
      <c r="HN90" s="23"/>
      <c r="HO90" s="23"/>
      <c r="HP90" s="23"/>
      <c r="HQ90" s="23"/>
      <c r="HR90" s="23"/>
      <c r="HS90" s="23"/>
      <c r="HT90" s="23"/>
      <c r="HU90" s="23"/>
      <c r="HV90" s="23"/>
      <c r="HW90" s="23"/>
      <c r="HX90" s="23"/>
      <c r="HY90" s="23"/>
      <c r="HZ90" s="23"/>
      <c r="IA90" s="23"/>
      <c r="IB90" s="23"/>
      <c r="IC90" s="23"/>
      <c r="ID90" s="23"/>
      <c r="IE90" s="23"/>
      <c r="IF90" s="23"/>
      <c r="IG90" s="23"/>
      <c r="IH90" s="23"/>
      <c r="II90" s="23"/>
      <c r="IJ90" s="23"/>
    </row>
    <row r="91" spans="1:244" s="24" customFormat="1" ht="40.5" customHeight="1">
      <c r="A91" s="375" t="s">
        <v>13</v>
      </c>
      <c r="B91" s="374" t="s">
        <v>23</v>
      </c>
      <c r="C91" s="419" t="s">
        <v>59</v>
      </c>
      <c r="D91" s="379" t="s">
        <v>152</v>
      </c>
      <c r="E91" s="383" t="s">
        <v>211</v>
      </c>
      <c r="F91" s="241" t="s">
        <v>15</v>
      </c>
      <c r="G91" s="91">
        <v>68</v>
      </c>
      <c r="H91" s="76">
        <v>330</v>
      </c>
      <c r="I91" s="95"/>
      <c r="J91" s="95"/>
      <c r="K91" s="569" t="s">
        <v>210</v>
      </c>
      <c r="L91" s="410">
        <v>1</v>
      </c>
      <c r="M91" s="410"/>
      <c r="N91" s="410"/>
      <c r="O91" s="22"/>
      <c r="P91" s="23"/>
      <c r="Q91" s="215"/>
      <c r="R91" s="217"/>
      <c r="S91" s="2"/>
      <c r="T91" s="2"/>
      <c r="U91" s="2"/>
      <c r="V91" s="2"/>
      <c r="W91" s="2"/>
      <c r="X91" s="2"/>
      <c r="Y91" s="2"/>
      <c r="Z91" s="2"/>
      <c r="AA91" s="23"/>
      <c r="AB91" s="23"/>
      <c r="AC91" s="23"/>
      <c r="AD91" s="23"/>
      <c r="AE91" s="23"/>
      <c r="AF91" s="23"/>
      <c r="AG91" s="23"/>
      <c r="AH91" s="23"/>
      <c r="AI91" s="23"/>
      <c r="AJ91" s="23"/>
      <c r="AK91" s="23"/>
      <c r="AL91" s="23"/>
      <c r="AM91" s="23"/>
      <c r="AN91" s="23"/>
      <c r="AO91" s="23"/>
      <c r="AP91" s="23"/>
      <c r="AQ91" s="23"/>
      <c r="AR91" s="23"/>
      <c r="AS91" s="23"/>
      <c r="AT91" s="23"/>
      <c r="AU91" s="23"/>
      <c r="AV91" s="23"/>
      <c r="AW91" s="23"/>
      <c r="AX91" s="23"/>
      <c r="AY91" s="23"/>
      <c r="AZ91" s="23"/>
      <c r="BA91" s="23"/>
      <c r="BB91" s="23"/>
      <c r="BC91" s="23"/>
      <c r="BD91" s="23"/>
      <c r="BE91" s="23"/>
      <c r="BF91" s="23"/>
      <c r="BG91" s="23"/>
      <c r="BH91" s="23"/>
      <c r="BI91" s="23"/>
      <c r="BJ91" s="23"/>
      <c r="BK91" s="23"/>
      <c r="BL91" s="23"/>
      <c r="BM91" s="23"/>
      <c r="BN91" s="23"/>
      <c r="BO91" s="23"/>
      <c r="BP91" s="23"/>
      <c r="BQ91" s="23"/>
      <c r="BR91" s="23"/>
      <c r="BS91" s="23"/>
      <c r="BT91" s="23"/>
      <c r="BU91" s="23"/>
      <c r="BV91" s="23"/>
      <c r="BW91" s="23"/>
      <c r="BX91" s="23"/>
      <c r="BY91" s="23"/>
      <c r="BZ91" s="23"/>
      <c r="CA91" s="23"/>
      <c r="CB91" s="23"/>
      <c r="CC91" s="23"/>
      <c r="CD91" s="23"/>
      <c r="CE91" s="23"/>
      <c r="CF91" s="23"/>
      <c r="CG91" s="23"/>
      <c r="CH91" s="23"/>
      <c r="CI91" s="23"/>
      <c r="CJ91" s="23"/>
      <c r="CK91" s="23"/>
      <c r="CL91" s="23"/>
      <c r="CM91" s="23"/>
      <c r="CN91" s="23"/>
      <c r="CO91" s="23"/>
      <c r="CP91" s="23"/>
      <c r="CQ91" s="23"/>
      <c r="CR91" s="23"/>
      <c r="CS91" s="23"/>
      <c r="CT91" s="23"/>
      <c r="CU91" s="23"/>
      <c r="CV91" s="23"/>
      <c r="CW91" s="23"/>
      <c r="CX91" s="23"/>
      <c r="CY91" s="23"/>
      <c r="CZ91" s="23"/>
      <c r="DA91" s="23"/>
      <c r="DB91" s="23"/>
      <c r="DC91" s="23"/>
      <c r="DD91" s="23"/>
      <c r="DE91" s="23"/>
      <c r="DF91" s="23"/>
      <c r="DG91" s="23"/>
      <c r="DH91" s="23"/>
      <c r="DI91" s="23"/>
      <c r="DJ91" s="23"/>
      <c r="DK91" s="23"/>
      <c r="DL91" s="23"/>
      <c r="DM91" s="23"/>
      <c r="DN91" s="23"/>
      <c r="DO91" s="23"/>
      <c r="DP91" s="23"/>
      <c r="DQ91" s="23"/>
      <c r="DR91" s="23"/>
      <c r="DS91" s="23"/>
      <c r="DT91" s="23"/>
      <c r="DU91" s="23"/>
      <c r="DV91" s="23"/>
      <c r="DW91" s="23"/>
      <c r="DX91" s="23"/>
      <c r="DY91" s="23"/>
      <c r="DZ91" s="23"/>
      <c r="EA91" s="23"/>
      <c r="EB91" s="23"/>
      <c r="EC91" s="23"/>
      <c r="ED91" s="23"/>
      <c r="EE91" s="23"/>
      <c r="EF91" s="23"/>
      <c r="EG91" s="23"/>
      <c r="EH91" s="23"/>
      <c r="EI91" s="23"/>
      <c r="EJ91" s="23"/>
      <c r="EK91" s="23"/>
      <c r="EL91" s="23"/>
      <c r="EM91" s="23"/>
      <c r="EN91" s="23"/>
      <c r="EO91" s="23"/>
      <c r="EP91" s="23"/>
      <c r="EQ91" s="23"/>
      <c r="ER91" s="23"/>
      <c r="ES91" s="23"/>
      <c r="ET91" s="23"/>
      <c r="EU91" s="23"/>
      <c r="EV91" s="23"/>
      <c r="EW91" s="23"/>
      <c r="EX91" s="23"/>
      <c r="EY91" s="23"/>
      <c r="EZ91" s="23"/>
      <c r="FA91" s="23"/>
      <c r="FB91" s="23"/>
      <c r="FC91" s="23"/>
      <c r="FD91" s="23"/>
      <c r="FE91" s="23"/>
      <c r="FF91" s="23"/>
      <c r="FG91" s="23"/>
      <c r="FH91" s="23"/>
      <c r="FI91" s="23"/>
      <c r="FJ91" s="23"/>
      <c r="FK91" s="23"/>
      <c r="FL91" s="23"/>
      <c r="FM91" s="23"/>
      <c r="FN91" s="23"/>
      <c r="FO91" s="23"/>
      <c r="FP91" s="23"/>
      <c r="FQ91" s="23"/>
      <c r="FR91" s="23"/>
      <c r="FS91" s="23"/>
      <c r="FT91" s="23"/>
      <c r="FU91" s="23"/>
      <c r="FV91" s="23"/>
      <c r="FW91" s="23"/>
      <c r="FX91" s="23"/>
      <c r="FY91" s="23"/>
      <c r="FZ91" s="23"/>
      <c r="GA91" s="23"/>
      <c r="GB91" s="23"/>
      <c r="GC91" s="23"/>
      <c r="GD91" s="23"/>
      <c r="GE91" s="23"/>
      <c r="GF91" s="23"/>
      <c r="GG91" s="23"/>
      <c r="GH91" s="23"/>
      <c r="GI91" s="23"/>
      <c r="GJ91" s="23"/>
      <c r="GK91" s="23"/>
      <c r="GL91" s="23"/>
      <c r="GM91" s="23"/>
      <c r="GN91" s="23"/>
      <c r="GO91" s="23"/>
      <c r="GP91" s="23"/>
      <c r="GQ91" s="23"/>
      <c r="GR91" s="23"/>
      <c r="GS91" s="23"/>
      <c r="GT91" s="23"/>
      <c r="GU91" s="23"/>
      <c r="GV91" s="23"/>
      <c r="GW91" s="23"/>
      <c r="GX91" s="23"/>
      <c r="GY91" s="23"/>
      <c r="GZ91" s="23"/>
      <c r="HA91" s="23"/>
      <c r="HB91" s="23"/>
      <c r="HC91" s="23"/>
      <c r="HD91" s="23"/>
      <c r="HE91" s="23"/>
      <c r="HF91" s="23"/>
      <c r="HG91" s="23"/>
      <c r="HH91" s="23"/>
      <c r="HI91" s="23"/>
      <c r="HJ91" s="23"/>
      <c r="HK91" s="23"/>
      <c r="HL91" s="23"/>
      <c r="HM91" s="23"/>
      <c r="HN91" s="23"/>
      <c r="HO91" s="23"/>
      <c r="HP91" s="23"/>
      <c r="HQ91" s="23"/>
      <c r="HR91" s="23"/>
      <c r="HS91" s="23"/>
      <c r="HT91" s="23"/>
      <c r="HU91" s="23"/>
      <c r="HV91" s="23"/>
      <c r="HW91" s="23"/>
      <c r="HX91" s="23"/>
      <c r="HY91" s="23"/>
      <c r="HZ91" s="23"/>
      <c r="IA91" s="23"/>
      <c r="IB91" s="23"/>
      <c r="IC91" s="23"/>
      <c r="ID91" s="23"/>
      <c r="IE91" s="23"/>
      <c r="IF91" s="23"/>
      <c r="IG91" s="23"/>
      <c r="IH91" s="23"/>
      <c r="II91" s="23"/>
      <c r="IJ91" s="23"/>
    </row>
    <row r="92" spans="1:244" s="24" customFormat="1" ht="33" customHeight="1">
      <c r="A92" s="375"/>
      <c r="B92" s="374"/>
      <c r="C92" s="419"/>
      <c r="D92" s="379"/>
      <c r="E92" s="383"/>
      <c r="F92" s="244" t="s">
        <v>123</v>
      </c>
      <c r="G92" s="91"/>
      <c r="H92" s="76">
        <v>66.5</v>
      </c>
      <c r="I92" s="95"/>
      <c r="J92" s="95"/>
      <c r="K92" s="651"/>
      <c r="L92" s="575"/>
      <c r="M92" s="575"/>
      <c r="N92" s="575"/>
      <c r="O92" s="22"/>
      <c r="P92" s="23"/>
      <c r="Q92" s="215"/>
      <c r="R92" s="217"/>
      <c r="S92" s="2"/>
      <c r="T92" s="2"/>
      <c r="U92" s="2"/>
      <c r="V92" s="2"/>
      <c r="W92" s="2"/>
      <c r="X92" s="2"/>
      <c r="Y92" s="2"/>
      <c r="Z92" s="2"/>
      <c r="AA92" s="23"/>
      <c r="AB92" s="23"/>
      <c r="AC92" s="23"/>
      <c r="AD92" s="23"/>
      <c r="AE92" s="23"/>
      <c r="AF92" s="23"/>
      <c r="AG92" s="23"/>
      <c r="AH92" s="23"/>
      <c r="AI92" s="23"/>
      <c r="AJ92" s="23"/>
      <c r="AK92" s="23"/>
      <c r="AL92" s="23"/>
      <c r="AM92" s="23"/>
      <c r="AN92" s="23"/>
      <c r="AO92" s="23"/>
      <c r="AP92" s="23"/>
      <c r="AQ92" s="23"/>
      <c r="AR92" s="23"/>
      <c r="AS92" s="23"/>
      <c r="AT92" s="23"/>
      <c r="AU92" s="23"/>
      <c r="AV92" s="23"/>
      <c r="AW92" s="23"/>
      <c r="AX92" s="23"/>
      <c r="AY92" s="23"/>
      <c r="AZ92" s="23"/>
      <c r="BA92" s="23"/>
      <c r="BB92" s="23"/>
      <c r="BC92" s="23"/>
      <c r="BD92" s="23"/>
      <c r="BE92" s="23"/>
      <c r="BF92" s="23"/>
      <c r="BG92" s="23"/>
      <c r="BH92" s="23"/>
      <c r="BI92" s="23"/>
      <c r="BJ92" s="23"/>
      <c r="BK92" s="23"/>
      <c r="BL92" s="23"/>
      <c r="BM92" s="23"/>
      <c r="BN92" s="23"/>
      <c r="BO92" s="23"/>
      <c r="BP92" s="23"/>
      <c r="BQ92" s="23"/>
      <c r="BR92" s="23"/>
      <c r="BS92" s="23"/>
      <c r="BT92" s="23"/>
      <c r="BU92" s="23"/>
      <c r="BV92" s="23"/>
      <c r="BW92" s="23"/>
      <c r="BX92" s="23"/>
      <c r="BY92" s="23"/>
      <c r="BZ92" s="23"/>
      <c r="CA92" s="23"/>
      <c r="CB92" s="23"/>
      <c r="CC92" s="23"/>
      <c r="CD92" s="23"/>
      <c r="CE92" s="23"/>
      <c r="CF92" s="23"/>
      <c r="CG92" s="23"/>
      <c r="CH92" s="23"/>
      <c r="CI92" s="23"/>
      <c r="CJ92" s="23"/>
      <c r="CK92" s="23"/>
      <c r="CL92" s="23"/>
      <c r="CM92" s="23"/>
      <c r="CN92" s="23"/>
      <c r="CO92" s="23"/>
      <c r="CP92" s="23"/>
      <c r="CQ92" s="23"/>
      <c r="CR92" s="23"/>
      <c r="CS92" s="23"/>
      <c r="CT92" s="23"/>
      <c r="CU92" s="23"/>
      <c r="CV92" s="23"/>
      <c r="CW92" s="23"/>
      <c r="CX92" s="23"/>
      <c r="CY92" s="23"/>
      <c r="CZ92" s="23"/>
      <c r="DA92" s="23"/>
      <c r="DB92" s="23"/>
      <c r="DC92" s="23"/>
      <c r="DD92" s="23"/>
      <c r="DE92" s="23"/>
      <c r="DF92" s="23"/>
      <c r="DG92" s="23"/>
      <c r="DH92" s="23"/>
      <c r="DI92" s="23"/>
      <c r="DJ92" s="23"/>
      <c r="DK92" s="23"/>
      <c r="DL92" s="23"/>
      <c r="DM92" s="23"/>
      <c r="DN92" s="23"/>
      <c r="DO92" s="23"/>
      <c r="DP92" s="23"/>
      <c r="DQ92" s="23"/>
      <c r="DR92" s="23"/>
      <c r="DS92" s="23"/>
      <c r="DT92" s="23"/>
      <c r="DU92" s="23"/>
      <c r="DV92" s="23"/>
      <c r="DW92" s="23"/>
      <c r="DX92" s="23"/>
      <c r="DY92" s="23"/>
      <c r="DZ92" s="23"/>
      <c r="EA92" s="23"/>
      <c r="EB92" s="23"/>
      <c r="EC92" s="23"/>
      <c r="ED92" s="23"/>
      <c r="EE92" s="23"/>
      <c r="EF92" s="23"/>
      <c r="EG92" s="23"/>
      <c r="EH92" s="23"/>
      <c r="EI92" s="23"/>
      <c r="EJ92" s="23"/>
      <c r="EK92" s="23"/>
      <c r="EL92" s="23"/>
      <c r="EM92" s="23"/>
      <c r="EN92" s="23"/>
      <c r="EO92" s="23"/>
      <c r="EP92" s="23"/>
      <c r="EQ92" s="23"/>
      <c r="ER92" s="23"/>
      <c r="ES92" s="23"/>
      <c r="ET92" s="23"/>
      <c r="EU92" s="23"/>
      <c r="EV92" s="23"/>
      <c r="EW92" s="23"/>
      <c r="EX92" s="23"/>
      <c r="EY92" s="23"/>
      <c r="EZ92" s="23"/>
      <c r="FA92" s="23"/>
      <c r="FB92" s="23"/>
      <c r="FC92" s="23"/>
      <c r="FD92" s="23"/>
      <c r="FE92" s="23"/>
      <c r="FF92" s="23"/>
      <c r="FG92" s="23"/>
      <c r="FH92" s="23"/>
      <c r="FI92" s="23"/>
      <c r="FJ92" s="23"/>
      <c r="FK92" s="23"/>
      <c r="FL92" s="23"/>
      <c r="FM92" s="23"/>
      <c r="FN92" s="23"/>
      <c r="FO92" s="23"/>
      <c r="FP92" s="23"/>
      <c r="FQ92" s="23"/>
      <c r="FR92" s="23"/>
      <c r="FS92" s="23"/>
      <c r="FT92" s="23"/>
      <c r="FU92" s="23"/>
      <c r="FV92" s="23"/>
      <c r="FW92" s="23"/>
      <c r="FX92" s="23"/>
      <c r="FY92" s="23"/>
      <c r="FZ92" s="23"/>
      <c r="GA92" s="23"/>
      <c r="GB92" s="23"/>
      <c r="GC92" s="23"/>
      <c r="GD92" s="23"/>
      <c r="GE92" s="23"/>
      <c r="GF92" s="23"/>
      <c r="GG92" s="23"/>
      <c r="GH92" s="23"/>
      <c r="GI92" s="23"/>
      <c r="GJ92" s="23"/>
      <c r="GK92" s="23"/>
      <c r="GL92" s="23"/>
      <c r="GM92" s="23"/>
      <c r="GN92" s="23"/>
      <c r="GO92" s="23"/>
      <c r="GP92" s="23"/>
      <c r="GQ92" s="23"/>
      <c r="GR92" s="23"/>
      <c r="GS92" s="23"/>
      <c r="GT92" s="23"/>
      <c r="GU92" s="23"/>
      <c r="GV92" s="23"/>
      <c r="GW92" s="23"/>
      <c r="GX92" s="23"/>
      <c r="GY92" s="23"/>
      <c r="GZ92" s="23"/>
      <c r="HA92" s="23"/>
      <c r="HB92" s="23"/>
      <c r="HC92" s="23"/>
      <c r="HD92" s="23"/>
      <c r="HE92" s="23"/>
      <c r="HF92" s="23"/>
      <c r="HG92" s="23"/>
      <c r="HH92" s="23"/>
      <c r="HI92" s="23"/>
      <c r="HJ92" s="23"/>
      <c r="HK92" s="23"/>
      <c r="HL92" s="23"/>
      <c r="HM92" s="23"/>
      <c r="HN92" s="23"/>
      <c r="HO92" s="23"/>
      <c r="HP92" s="23"/>
      <c r="HQ92" s="23"/>
      <c r="HR92" s="23"/>
      <c r="HS92" s="23"/>
      <c r="HT92" s="23"/>
      <c r="HU92" s="23"/>
      <c r="HV92" s="23"/>
      <c r="HW92" s="23"/>
      <c r="HX92" s="23"/>
      <c r="HY92" s="23"/>
      <c r="HZ92" s="23"/>
      <c r="IA92" s="23"/>
      <c r="IB92" s="23"/>
      <c r="IC92" s="23"/>
      <c r="ID92" s="23"/>
      <c r="IE92" s="23"/>
      <c r="IF92" s="23"/>
      <c r="IG92" s="23"/>
      <c r="IH92" s="23"/>
      <c r="II92" s="23"/>
      <c r="IJ92" s="23"/>
    </row>
    <row r="93" spans="1:244" s="24" customFormat="1" ht="19.5" customHeight="1">
      <c r="A93" s="375"/>
      <c r="B93" s="374"/>
      <c r="C93" s="419"/>
      <c r="D93" s="379"/>
      <c r="E93" s="383"/>
      <c r="F93" s="241" t="s">
        <v>26</v>
      </c>
      <c r="G93" s="91">
        <v>58.5</v>
      </c>
      <c r="H93" s="76">
        <v>85.7</v>
      </c>
      <c r="I93" s="95"/>
      <c r="J93" s="95"/>
      <c r="K93" s="651"/>
      <c r="L93" s="575"/>
      <c r="M93" s="575"/>
      <c r="N93" s="575"/>
      <c r="O93" s="22"/>
      <c r="P93" s="23"/>
      <c r="Q93" s="2"/>
      <c r="R93" s="263"/>
      <c r="S93" s="2"/>
      <c r="T93" s="2"/>
      <c r="U93" s="2"/>
      <c r="V93" s="2"/>
      <c r="W93" s="2"/>
      <c r="X93" s="2"/>
      <c r="Y93" s="2"/>
      <c r="Z93" s="2"/>
      <c r="AA93" s="23"/>
      <c r="AB93" s="23"/>
      <c r="AC93" s="23"/>
      <c r="AD93" s="23"/>
      <c r="AE93" s="23"/>
      <c r="AF93" s="23"/>
      <c r="AG93" s="23"/>
      <c r="AH93" s="23"/>
      <c r="AI93" s="23"/>
      <c r="AJ93" s="23"/>
      <c r="AK93" s="23"/>
      <c r="AL93" s="23"/>
      <c r="AM93" s="23"/>
      <c r="AN93" s="23"/>
      <c r="AO93" s="23"/>
      <c r="AP93" s="23"/>
      <c r="AQ93" s="23"/>
      <c r="AR93" s="23"/>
      <c r="AS93" s="23"/>
      <c r="AT93" s="23"/>
      <c r="AU93" s="23"/>
      <c r="AV93" s="23"/>
      <c r="AW93" s="23"/>
      <c r="AX93" s="23"/>
      <c r="AY93" s="23"/>
      <c r="AZ93" s="23"/>
      <c r="BA93" s="23"/>
      <c r="BB93" s="23"/>
      <c r="BC93" s="23"/>
      <c r="BD93" s="23"/>
      <c r="BE93" s="23"/>
      <c r="BF93" s="23"/>
      <c r="BG93" s="23"/>
      <c r="BH93" s="23"/>
      <c r="BI93" s="23"/>
      <c r="BJ93" s="23"/>
      <c r="BK93" s="23"/>
      <c r="BL93" s="23"/>
      <c r="BM93" s="23"/>
      <c r="BN93" s="23"/>
      <c r="BO93" s="23"/>
      <c r="BP93" s="23"/>
      <c r="BQ93" s="23"/>
      <c r="BR93" s="23"/>
      <c r="BS93" s="23"/>
      <c r="BT93" s="23"/>
      <c r="BU93" s="23"/>
      <c r="BV93" s="23"/>
      <c r="BW93" s="23"/>
      <c r="BX93" s="23"/>
      <c r="BY93" s="23"/>
      <c r="BZ93" s="23"/>
      <c r="CA93" s="23"/>
      <c r="CB93" s="23"/>
      <c r="CC93" s="23"/>
      <c r="CD93" s="23"/>
      <c r="CE93" s="23"/>
      <c r="CF93" s="23"/>
      <c r="CG93" s="23"/>
      <c r="CH93" s="23"/>
      <c r="CI93" s="23"/>
      <c r="CJ93" s="23"/>
      <c r="CK93" s="23"/>
      <c r="CL93" s="23"/>
      <c r="CM93" s="23"/>
      <c r="CN93" s="23"/>
      <c r="CO93" s="23"/>
      <c r="CP93" s="23"/>
      <c r="CQ93" s="23"/>
      <c r="CR93" s="23"/>
      <c r="CS93" s="23"/>
      <c r="CT93" s="23"/>
      <c r="CU93" s="23"/>
      <c r="CV93" s="23"/>
      <c r="CW93" s="23"/>
      <c r="CX93" s="23"/>
      <c r="CY93" s="23"/>
      <c r="CZ93" s="23"/>
      <c r="DA93" s="23"/>
      <c r="DB93" s="23"/>
      <c r="DC93" s="23"/>
      <c r="DD93" s="23"/>
      <c r="DE93" s="23"/>
      <c r="DF93" s="23"/>
      <c r="DG93" s="23"/>
      <c r="DH93" s="23"/>
      <c r="DI93" s="23"/>
      <c r="DJ93" s="23"/>
      <c r="DK93" s="23"/>
      <c r="DL93" s="23"/>
      <c r="DM93" s="23"/>
      <c r="DN93" s="23"/>
      <c r="DO93" s="23"/>
      <c r="DP93" s="23"/>
      <c r="DQ93" s="23"/>
      <c r="DR93" s="23"/>
      <c r="DS93" s="23"/>
      <c r="DT93" s="23"/>
      <c r="DU93" s="23"/>
      <c r="DV93" s="23"/>
      <c r="DW93" s="23"/>
      <c r="DX93" s="23"/>
      <c r="DY93" s="23"/>
      <c r="DZ93" s="23"/>
      <c r="EA93" s="23"/>
      <c r="EB93" s="23"/>
      <c r="EC93" s="23"/>
      <c r="ED93" s="23"/>
      <c r="EE93" s="23"/>
      <c r="EF93" s="23"/>
      <c r="EG93" s="23"/>
      <c r="EH93" s="23"/>
      <c r="EI93" s="23"/>
      <c r="EJ93" s="23"/>
      <c r="EK93" s="23"/>
      <c r="EL93" s="23"/>
      <c r="EM93" s="23"/>
      <c r="EN93" s="23"/>
      <c r="EO93" s="23"/>
      <c r="EP93" s="23"/>
      <c r="EQ93" s="23"/>
      <c r="ER93" s="23"/>
      <c r="ES93" s="23"/>
      <c r="ET93" s="23"/>
      <c r="EU93" s="23"/>
      <c r="EV93" s="23"/>
      <c r="EW93" s="23"/>
      <c r="EX93" s="23"/>
      <c r="EY93" s="23"/>
      <c r="EZ93" s="23"/>
      <c r="FA93" s="23"/>
      <c r="FB93" s="23"/>
      <c r="FC93" s="23"/>
      <c r="FD93" s="23"/>
      <c r="FE93" s="23"/>
      <c r="FF93" s="23"/>
      <c r="FG93" s="23"/>
      <c r="FH93" s="23"/>
      <c r="FI93" s="23"/>
      <c r="FJ93" s="23"/>
      <c r="FK93" s="23"/>
      <c r="FL93" s="23"/>
      <c r="FM93" s="23"/>
      <c r="FN93" s="23"/>
      <c r="FO93" s="23"/>
      <c r="FP93" s="23"/>
      <c r="FQ93" s="23"/>
      <c r="FR93" s="23"/>
      <c r="FS93" s="23"/>
      <c r="FT93" s="23"/>
      <c r="FU93" s="23"/>
      <c r="FV93" s="23"/>
      <c r="FW93" s="23"/>
      <c r="FX93" s="23"/>
      <c r="FY93" s="23"/>
      <c r="FZ93" s="23"/>
      <c r="GA93" s="23"/>
      <c r="GB93" s="23"/>
      <c r="GC93" s="23"/>
      <c r="GD93" s="23"/>
      <c r="GE93" s="23"/>
      <c r="GF93" s="23"/>
      <c r="GG93" s="23"/>
      <c r="GH93" s="23"/>
      <c r="GI93" s="23"/>
      <c r="GJ93" s="23"/>
      <c r="GK93" s="23"/>
      <c r="GL93" s="23"/>
      <c r="GM93" s="23"/>
      <c r="GN93" s="23"/>
      <c r="GO93" s="23"/>
      <c r="GP93" s="23"/>
      <c r="GQ93" s="23"/>
      <c r="GR93" s="23"/>
      <c r="GS93" s="23"/>
      <c r="GT93" s="23"/>
      <c r="GU93" s="23"/>
      <c r="GV93" s="23"/>
      <c r="GW93" s="23"/>
      <c r="GX93" s="23"/>
      <c r="GY93" s="23"/>
      <c r="GZ93" s="23"/>
      <c r="HA93" s="23"/>
      <c r="HB93" s="23"/>
      <c r="HC93" s="23"/>
      <c r="HD93" s="23"/>
      <c r="HE93" s="23"/>
      <c r="HF93" s="23"/>
      <c r="HG93" s="23"/>
      <c r="HH93" s="23"/>
      <c r="HI93" s="23"/>
      <c r="HJ93" s="23"/>
      <c r="HK93" s="23"/>
      <c r="HL93" s="23"/>
      <c r="HM93" s="23"/>
      <c r="HN93" s="23"/>
      <c r="HO93" s="23"/>
      <c r="HP93" s="23"/>
      <c r="HQ93" s="23"/>
      <c r="HR93" s="23"/>
      <c r="HS93" s="23"/>
      <c r="HT93" s="23"/>
      <c r="HU93" s="23"/>
      <c r="HV93" s="23"/>
      <c r="HW93" s="23"/>
      <c r="HX93" s="23"/>
      <c r="HY93" s="23"/>
      <c r="HZ93" s="23"/>
      <c r="IA93" s="23"/>
      <c r="IB93" s="23"/>
      <c r="IC93" s="23"/>
      <c r="ID93" s="23"/>
      <c r="IE93" s="23"/>
      <c r="IF93" s="23"/>
      <c r="IG93" s="23"/>
      <c r="IH93" s="23"/>
      <c r="II93" s="23"/>
      <c r="IJ93" s="23"/>
    </row>
    <row r="94" spans="1:244" s="24" customFormat="1" ht="19.5" customHeight="1">
      <c r="A94" s="375"/>
      <c r="B94" s="374"/>
      <c r="C94" s="419"/>
      <c r="D94" s="379"/>
      <c r="E94" s="383"/>
      <c r="F94" s="241" t="s">
        <v>124</v>
      </c>
      <c r="G94" s="91">
        <v>24.6</v>
      </c>
      <c r="H94" s="76"/>
      <c r="I94" s="95"/>
      <c r="J94" s="95"/>
      <c r="K94" s="651"/>
      <c r="L94" s="575"/>
      <c r="M94" s="575"/>
      <c r="N94" s="575"/>
      <c r="O94" s="22"/>
      <c r="P94" s="23"/>
      <c r="Q94" s="2"/>
      <c r="R94" s="263"/>
      <c r="S94" s="2"/>
      <c r="T94" s="2"/>
      <c r="U94" s="2"/>
      <c r="V94" s="2"/>
      <c r="W94" s="2"/>
      <c r="X94" s="2"/>
      <c r="Y94" s="2"/>
      <c r="Z94" s="2"/>
      <c r="AA94" s="23"/>
      <c r="AB94" s="23"/>
      <c r="AC94" s="23"/>
      <c r="AD94" s="23"/>
      <c r="AE94" s="23"/>
      <c r="AF94" s="23"/>
      <c r="AG94" s="23"/>
      <c r="AH94" s="23"/>
      <c r="AI94" s="23"/>
      <c r="AJ94" s="23"/>
      <c r="AK94" s="23"/>
      <c r="AL94" s="23"/>
      <c r="AM94" s="23"/>
      <c r="AN94" s="23"/>
      <c r="AO94" s="23"/>
      <c r="AP94" s="23"/>
      <c r="AQ94" s="23"/>
      <c r="AR94" s="23"/>
      <c r="AS94" s="23"/>
      <c r="AT94" s="23"/>
      <c r="AU94" s="23"/>
      <c r="AV94" s="23"/>
      <c r="AW94" s="23"/>
      <c r="AX94" s="23"/>
      <c r="AY94" s="23"/>
      <c r="AZ94" s="23"/>
      <c r="BA94" s="23"/>
      <c r="BB94" s="23"/>
      <c r="BC94" s="23"/>
      <c r="BD94" s="23"/>
      <c r="BE94" s="23"/>
      <c r="BF94" s="23"/>
      <c r="BG94" s="23"/>
      <c r="BH94" s="23"/>
      <c r="BI94" s="23"/>
      <c r="BJ94" s="23"/>
      <c r="BK94" s="23"/>
      <c r="BL94" s="23"/>
      <c r="BM94" s="23"/>
      <c r="BN94" s="23"/>
      <c r="BO94" s="23"/>
      <c r="BP94" s="23"/>
      <c r="BQ94" s="23"/>
      <c r="BR94" s="23"/>
      <c r="BS94" s="23"/>
      <c r="BT94" s="23"/>
      <c r="BU94" s="23"/>
      <c r="BV94" s="23"/>
      <c r="BW94" s="23"/>
      <c r="BX94" s="23"/>
      <c r="BY94" s="23"/>
      <c r="BZ94" s="23"/>
      <c r="CA94" s="23"/>
      <c r="CB94" s="23"/>
      <c r="CC94" s="23"/>
      <c r="CD94" s="23"/>
      <c r="CE94" s="23"/>
      <c r="CF94" s="23"/>
      <c r="CG94" s="23"/>
      <c r="CH94" s="23"/>
      <c r="CI94" s="23"/>
      <c r="CJ94" s="23"/>
      <c r="CK94" s="23"/>
      <c r="CL94" s="23"/>
      <c r="CM94" s="23"/>
      <c r="CN94" s="23"/>
      <c r="CO94" s="23"/>
      <c r="CP94" s="23"/>
      <c r="CQ94" s="23"/>
      <c r="CR94" s="23"/>
      <c r="CS94" s="23"/>
      <c r="CT94" s="23"/>
      <c r="CU94" s="23"/>
      <c r="CV94" s="23"/>
      <c r="CW94" s="23"/>
      <c r="CX94" s="23"/>
      <c r="CY94" s="23"/>
      <c r="CZ94" s="23"/>
      <c r="DA94" s="23"/>
      <c r="DB94" s="23"/>
      <c r="DC94" s="23"/>
      <c r="DD94" s="23"/>
      <c r="DE94" s="23"/>
      <c r="DF94" s="23"/>
      <c r="DG94" s="23"/>
      <c r="DH94" s="23"/>
      <c r="DI94" s="23"/>
      <c r="DJ94" s="23"/>
      <c r="DK94" s="23"/>
      <c r="DL94" s="23"/>
      <c r="DM94" s="23"/>
      <c r="DN94" s="23"/>
      <c r="DO94" s="23"/>
      <c r="DP94" s="23"/>
      <c r="DQ94" s="23"/>
      <c r="DR94" s="23"/>
      <c r="DS94" s="23"/>
      <c r="DT94" s="23"/>
      <c r="DU94" s="23"/>
      <c r="DV94" s="23"/>
      <c r="DW94" s="23"/>
      <c r="DX94" s="23"/>
      <c r="DY94" s="23"/>
      <c r="DZ94" s="23"/>
      <c r="EA94" s="23"/>
      <c r="EB94" s="23"/>
      <c r="EC94" s="23"/>
      <c r="ED94" s="23"/>
      <c r="EE94" s="23"/>
      <c r="EF94" s="23"/>
      <c r="EG94" s="23"/>
      <c r="EH94" s="23"/>
      <c r="EI94" s="23"/>
      <c r="EJ94" s="23"/>
      <c r="EK94" s="23"/>
      <c r="EL94" s="23"/>
      <c r="EM94" s="23"/>
      <c r="EN94" s="23"/>
      <c r="EO94" s="23"/>
      <c r="EP94" s="23"/>
      <c r="EQ94" s="23"/>
      <c r="ER94" s="23"/>
      <c r="ES94" s="23"/>
      <c r="ET94" s="23"/>
      <c r="EU94" s="23"/>
      <c r="EV94" s="23"/>
      <c r="EW94" s="23"/>
      <c r="EX94" s="23"/>
      <c r="EY94" s="23"/>
      <c r="EZ94" s="23"/>
      <c r="FA94" s="23"/>
      <c r="FB94" s="23"/>
      <c r="FC94" s="23"/>
      <c r="FD94" s="23"/>
      <c r="FE94" s="23"/>
      <c r="FF94" s="23"/>
      <c r="FG94" s="23"/>
      <c r="FH94" s="23"/>
      <c r="FI94" s="23"/>
      <c r="FJ94" s="23"/>
      <c r="FK94" s="23"/>
      <c r="FL94" s="23"/>
      <c r="FM94" s="23"/>
      <c r="FN94" s="23"/>
      <c r="FO94" s="23"/>
      <c r="FP94" s="23"/>
      <c r="FQ94" s="23"/>
      <c r="FR94" s="23"/>
      <c r="FS94" s="23"/>
      <c r="FT94" s="23"/>
      <c r="FU94" s="23"/>
      <c r="FV94" s="23"/>
      <c r="FW94" s="23"/>
      <c r="FX94" s="23"/>
      <c r="FY94" s="23"/>
      <c r="FZ94" s="23"/>
      <c r="GA94" s="23"/>
      <c r="GB94" s="23"/>
      <c r="GC94" s="23"/>
      <c r="GD94" s="23"/>
      <c r="GE94" s="23"/>
      <c r="GF94" s="23"/>
      <c r="GG94" s="23"/>
      <c r="GH94" s="23"/>
      <c r="GI94" s="23"/>
      <c r="GJ94" s="23"/>
      <c r="GK94" s="23"/>
      <c r="GL94" s="23"/>
      <c r="GM94" s="23"/>
      <c r="GN94" s="23"/>
      <c r="GO94" s="23"/>
      <c r="GP94" s="23"/>
      <c r="GQ94" s="23"/>
      <c r="GR94" s="23"/>
      <c r="GS94" s="23"/>
      <c r="GT94" s="23"/>
      <c r="GU94" s="23"/>
      <c r="GV94" s="23"/>
      <c r="GW94" s="23"/>
      <c r="GX94" s="23"/>
      <c r="GY94" s="23"/>
      <c r="GZ94" s="23"/>
      <c r="HA94" s="23"/>
      <c r="HB94" s="23"/>
      <c r="HC94" s="23"/>
      <c r="HD94" s="23"/>
      <c r="HE94" s="23"/>
      <c r="HF94" s="23"/>
      <c r="HG94" s="23"/>
      <c r="HH94" s="23"/>
      <c r="HI94" s="23"/>
      <c r="HJ94" s="23"/>
      <c r="HK94" s="23"/>
      <c r="HL94" s="23"/>
      <c r="HM94" s="23"/>
      <c r="HN94" s="23"/>
      <c r="HO94" s="23"/>
      <c r="HP94" s="23"/>
      <c r="HQ94" s="23"/>
      <c r="HR94" s="23"/>
      <c r="HS94" s="23"/>
      <c r="HT94" s="23"/>
      <c r="HU94" s="23"/>
      <c r="HV94" s="23"/>
      <c r="HW94" s="23"/>
      <c r="HX94" s="23"/>
      <c r="HY94" s="23"/>
      <c r="HZ94" s="23"/>
      <c r="IA94" s="23"/>
      <c r="IB94" s="23"/>
      <c r="IC94" s="23"/>
      <c r="ID94" s="23"/>
      <c r="IE94" s="23"/>
      <c r="IF94" s="23"/>
      <c r="IG94" s="23"/>
      <c r="IH94" s="23"/>
      <c r="II94" s="23"/>
      <c r="IJ94" s="23"/>
    </row>
    <row r="95" spans="1:244" s="24" customFormat="1" ht="22.5" customHeight="1">
      <c r="A95" s="375"/>
      <c r="B95" s="375"/>
      <c r="C95" s="419"/>
      <c r="D95" s="379"/>
      <c r="E95" s="383"/>
      <c r="F95" s="241" t="s">
        <v>27</v>
      </c>
      <c r="G95" s="91">
        <v>496.2</v>
      </c>
      <c r="H95" s="76">
        <v>791.5</v>
      </c>
      <c r="I95" s="95"/>
      <c r="J95" s="95"/>
      <c r="K95" s="570"/>
      <c r="L95" s="411"/>
      <c r="M95" s="411"/>
      <c r="N95" s="411"/>
      <c r="O95" s="22"/>
      <c r="P95" s="23"/>
      <c r="Q95" s="2"/>
      <c r="R95" s="263"/>
      <c r="S95" s="2"/>
      <c r="T95" s="2"/>
      <c r="U95" s="2"/>
      <c r="V95" s="2"/>
      <c r="W95" s="2"/>
      <c r="X95" s="2"/>
      <c r="Y95" s="2"/>
      <c r="Z95" s="2"/>
      <c r="AA95" s="23"/>
      <c r="AB95" s="23"/>
      <c r="AC95" s="23"/>
      <c r="AD95" s="23"/>
      <c r="AE95" s="23"/>
      <c r="AF95" s="23"/>
      <c r="AG95" s="23"/>
      <c r="AH95" s="23"/>
      <c r="AI95" s="23"/>
      <c r="AJ95" s="23"/>
      <c r="AK95" s="23"/>
      <c r="AL95" s="23"/>
      <c r="AM95" s="23"/>
      <c r="AN95" s="23"/>
      <c r="AO95" s="23"/>
      <c r="AP95" s="23"/>
      <c r="AQ95" s="23"/>
      <c r="AR95" s="23"/>
      <c r="AS95" s="23"/>
      <c r="AT95" s="23"/>
      <c r="AU95" s="23"/>
      <c r="AV95" s="23"/>
      <c r="AW95" s="23"/>
      <c r="AX95" s="23"/>
      <c r="AY95" s="23"/>
      <c r="AZ95" s="23"/>
      <c r="BA95" s="23"/>
      <c r="BB95" s="23"/>
      <c r="BC95" s="23"/>
      <c r="BD95" s="23"/>
      <c r="BE95" s="23"/>
      <c r="BF95" s="23"/>
      <c r="BG95" s="23"/>
      <c r="BH95" s="23"/>
      <c r="BI95" s="23"/>
      <c r="BJ95" s="23"/>
      <c r="BK95" s="23"/>
      <c r="BL95" s="23"/>
      <c r="BM95" s="23"/>
      <c r="BN95" s="23"/>
      <c r="BO95" s="23"/>
      <c r="BP95" s="23"/>
      <c r="BQ95" s="23"/>
      <c r="BR95" s="23"/>
      <c r="BS95" s="23"/>
      <c r="BT95" s="23"/>
      <c r="BU95" s="23"/>
      <c r="BV95" s="23"/>
      <c r="BW95" s="23"/>
      <c r="BX95" s="23"/>
      <c r="BY95" s="23"/>
      <c r="BZ95" s="23"/>
      <c r="CA95" s="23"/>
      <c r="CB95" s="23"/>
      <c r="CC95" s="23"/>
      <c r="CD95" s="23"/>
      <c r="CE95" s="23"/>
      <c r="CF95" s="23"/>
      <c r="CG95" s="23"/>
      <c r="CH95" s="23"/>
      <c r="CI95" s="23"/>
      <c r="CJ95" s="23"/>
      <c r="CK95" s="23"/>
      <c r="CL95" s="23"/>
      <c r="CM95" s="23"/>
      <c r="CN95" s="23"/>
      <c r="CO95" s="23"/>
      <c r="CP95" s="23"/>
      <c r="CQ95" s="23"/>
      <c r="CR95" s="23"/>
      <c r="CS95" s="23"/>
      <c r="CT95" s="23"/>
      <c r="CU95" s="23"/>
      <c r="CV95" s="23"/>
      <c r="CW95" s="23"/>
      <c r="CX95" s="23"/>
      <c r="CY95" s="23"/>
      <c r="CZ95" s="23"/>
      <c r="DA95" s="23"/>
      <c r="DB95" s="23"/>
      <c r="DC95" s="23"/>
      <c r="DD95" s="23"/>
      <c r="DE95" s="23"/>
      <c r="DF95" s="23"/>
      <c r="DG95" s="23"/>
      <c r="DH95" s="23"/>
      <c r="DI95" s="23"/>
      <c r="DJ95" s="23"/>
      <c r="DK95" s="23"/>
      <c r="DL95" s="23"/>
      <c r="DM95" s="23"/>
      <c r="DN95" s="23"/>
      <c r="DO95" s="23"/>
      <c r="DP95" s="23"/>
      <c r="DQ95" s="23"/>
      <c r="DR95" s="23"/>
      <c r="DS95" s="23"/>
      <c r="DT95" s="23"/>
      <c r="DU95" s="23"/>
      <c r="DV95" s="23"/>
      <c r="DW95" s="23"/>
      <c r="DX95" s="23"/>
      <c r="DY95" s="23"/>
      <c r="DZ95" s="23"/>
      <c r="EA95" s="23"/>
      <c r="EB95" s="23"/>
      <c r="EC95" s="23"/>
      <c r="ED95" s="23"/>
      <c r="EE95" s="23"/>
      <c r="EF95" s="23"/>
      <c r="EG95" s="23"/>
      <c r="EH95" s="23"/>
      <c r="EI95" s="23"/>
      <c r="EJ95" s="23"/>
      <c r="EK95" s="23"/>
      <c r="EL95" s="23"/>
      <c r="EM95" s="23"/>
      <c r="EN95" s="23"/>
      <c r="EO95" s="23"/>
      <c r="EP95" s="23"/>
      <c r="EQ95" s="23"/>
      <c r="ER95" s="23"/>
      <c r="ES95" s="23"/>
      <c r="ET95" s="23"/>
      <c r="EU95" s="23"/>
      <c r="EV95" s="23"/>
      <c r="EW95" s="23"/>
      <c r="EX95" s="23"/>
      <c r="EY95" s="23"/>
      <c r="EZ95" s="23"/>
      <c r="FA95" s="23"/>
      <c r="FB95" s="23"/>
      <c r="FC95" s="23"/>
      <c r="FD95" s="23"/>
      <c r="FE95" s="23"/>
      <c r="FF95" s="23"/>
      <c r="FG95" s="23"/>
      <c r="FH95" s="23"/>
      <c r="FI95" s="23"/>
      <c r="FJ95" s="23"/>
      <c r="FK95" s="23"/>
      <c r="FL95" s="23"/>
      <c r="FM95" s="23"/>
      <c r="FN95" s="23"/>
      <c r="FO95" s="23"/>
      <c r="FP95" s="23"/>
      <c r="FQ95" s="23"/>
      <c r="FR95" s="23"/>
      <c r="FS95" s="23"/>
      <c r="FT95" s="23"/>
      <c r="FU95" s="23"/>
      <c r="FV95" s="23"/>
      <c r="FW95" s="23"/>
      <c r="FX95" s="23"/>
      <c r="FY95" s="23"/>
      <c r="FZ95" s="23"/>
      <c r="GA95" s="23"/>
      <c r="GB95" s="23"/>
      <c r="GC95" s="23"/>
      <c r="GD95" s="23"/>
      <c r="GE95" s="23"/>
      <c r="GF95" s="23"/>
      <c r="GG95" s="23"/>
      <c r="GH95" s="23"/>
      <c r="GI95" s="23"/>
      <c r="GJ95" s="23"/>
      <c r="GK95" s="23"/>
      <c r="GL95" s="23"/>
      <c r="GM95" s="23"/>
      <c r="GN95" s="23"/>
      <c r="GO95" s="23"/>
      <c r="GP95" s="23"/>
      <c r="GQ95" s="23"/>
      <c r="GR95" s="23"/>
      <c r="GS95" s="23"/>
      <c r="GT95" s="23"/>
      <c r="GU95" s="23"/>
      <c r="GV95" s="23"/>
      <c r="GW95" s="23"/>
      <c r="GX95" s="23"/>
      <c r="GY95" s="23"/>
      <c r="GZ95" s="23"/>
      <c r="HA95" s="23"/>
      <c r="HB95" s="23"/>
      <c r="HC95" s="23"/>
      <c r="HD95" s="23"/>
      <c r="HE95" s="23"/>
      <c r="HF95" s="23"/>
      <c r="HG95" s="23"/>
      <c r="HH95" s="23"/>
      <c r="HI95" s="23"/>
      <c r="HJ95" s="23"/>
      <c r="HK95" s="23"/>
      <c r="HL95" s="23"/>
      <c r="HM95" s="23"/>
      <c r="HN95" s="23"/>
      <c r="HO95" s="23"/>
      <c r="HP95" s="23"/>
      <c r="HQ95" s="23"/>
      <c r="HR95" s="23"/>
      <c r="HS95" s="23"/>
      <c r="HT95" s="23"/>
      <c r="HU95" s="23"/>
      <c r="HV95" s="23"/>
      <c r="HW95" s="23"/>
      <c r="HX95" s="23"/>
      <c r="HY95" s="23"/>
      <c r="HZ95" s="23"/>
      <c r="IA95" s="23"/>
      <c r="IB95" s="23"/>
      <c r="IC95" s="23"/>
      <c r="ID95" s="23"/>
      <c r="IE95" s="23"/>
      <c r="IF95" s="23"/>
      <c r="IG95" s="23"/>
      <c r="IH95" s="23"/>
      <c r="II95" s="23"/>
      <c r="IJ95" s="23"/>
    </row>
    <row r="96" spans="1:244" s="24" customFormat="1" ht="16.5" customHeight="1">
      <c r="A96" s="375"/>
      <c r="B96" s="375"/>
      <c r="C96" s="419"/>
      <c r="D96" s="379"/>
      <c r="E96" s="383"/>
      <c r="F96" s="188" t="s">
        <v>9</v>
      </c>
      <c r="G96" s="67">
        <f>SUM(G91:G95)</f>
        <v>647.29999999999995</v>
      </c>
      <c r="H96" s="67">
        <f>SUM(H91:H95)</f>
        <v>1273.7</v>
      </c>
      <c r="I96" s="67">
        <f>SUM(I91:I95)</f>
        <v>0</v>
      </c>
      <c r="J96" s="67">
        <f>SUM(J91:J95)</f>
        <v>0</v>
      </c>
      <c r="K96" s="652"/>
      <c r="L96" s="652"/>
      <c r="M96" s="652"/>
      <c r="N96" s="652"/>
      <c r="O96" s="22"/>
      <c r="P96" s="23"/>
      <c r="Q96" s="2"/>
      <c r="R96" s="217"/>
      <c r="S96" s="2"/>
      <c r="T96" s="2"/>
      <c r="U96" s="2"/>
      <c r="V96" s="2"/>
      <c r="W96" s="2"/>
      <c r="X96" s="2"/>
      <c r="Y96" s="2"/>
      <c r="Z96" s="2"/>
      <c r="AA96" s="23"/>
      <c r="AB96" s="23"/>
      <c r="AC96" s="23"/>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c r="BC96" s="23"/>
      <c r="BD96" s="23"/>
      <c r="BE96" s="23"/>
      <c r="BF96" s="23"/>
      <c r="BG96" s="23"/>
      <c r="BH96" s="23"/>
      <c r="BI96" s="23"/>
      <c r="BJ96" s="23"/>
      <c r="BK96" s="23"/>
      <c r="BL96" s="23"/>
      <c r="BM96" s="23"/>
      <c r="BN96" s="23"/>
      <c r="BO96" s="23"/>
      <c r="BP96" s="23"/>
      <c r="BQ96" s="23"/>
      <c r="BR96" s="23"/>
      <c r="BS96" s="23"/>
      <c r="BT96" s="23"/>
      <c r="BU96" s="23"/>
      <c r="BV96" s="23"/>
      <c r="BW96" s="23"/>
      <c r="BX96" s="23"/>
      <c r="BY96" s="23"/>
      <c r="BZ96" s="23"/>
      <c r="CA96" s="23"/>
      <c r="CB96" s="23"/>
      <c r="CC96" s="23"/>
      <c r="CD96" s="23"/>
      <c r="CE96" s="23"/>
      <c r="CF96" s="23"/>
      <c r="CG96" s="23"/>
      <c r="CH96" s="23"/>
      <c r="CI96" s="23"/>
      <c r="CJ96" s="23"/>
      <c r="CK96" s="23"/>
      <c r="CL96" s="23"/>
      <c r="CM96" s="23"/>
      <c r="CN96" s="23"/>
      <c r="CO96" s="23"/>
      <c r="CP96" s="23"/>
      <c r="CQ96" s="23"/>
      <c r="CR96" s="23"/>
      <c r="CS96" s="23"/>
      <c r="CT96" s="23"/>
      <c r="CU96" s="23"/>
      <c r="CV96" s="23"/>
      <c r="CW96" s="23"/>
      <c r="CX96" s="23"/>
      <c r="CY96" s="23"/>
      <c r="CZ96" s="23"/>
      <c r="DA96" s="23"/>
      <c r="DB96" s="23"/>
      <c r="DC96" s="23"/>
      <c r="DD96" s="23"/>
      <c r="DE96" s="23"/>
      <c r="DF96" s="23"/>
      <c r="DG96" s="23"/>
      <c r="DH96" s="23"/>
      <c r="DI96" s="23"/>
      <c r="DJ96" s="23"/>
      <c r="DK96" s="23"/>
      <c r="DL96" s="23"/>
      <c r="DM96" s="23"/>
      <c r="DN96" s="23"/>
      <c r="DO96" s="23"/>
      <c r="DP96" s="23"/>
      <c r="DQ96" s="23"/>
      <c r="DR96" s="23"/>
      <c r="DS96" s="23"/>
      <c r="DT96" s="23"/>
      <c r="DU96" s="23"/>
      <c r="DV96" s="23"/>
      <c r="DW96" s="23"/>
      <c r="DX96" s="23"/>
      <c r="DY96" s="23"/>
      <c r="DZ96" s="23"/>
      <c r="EA96" s="23"/>
      <c r="EB96" s="23"/>
      <c r="EC96" s="23"/>
      <c r="ED96" s="23"/>
      <c r="EE96" s="23"/>
      <c r="EF96" s="23"/>
      <c r="EG96" s="23"/>
      <c r="EH96" s="23"/>
      <c r="EI96" s="23"/>
      <c r="EJ96" s="23"/>
      <c r="EK96" s="23"/>
      <c r="EL96" s="23"/>
      <c r="EM96" s="23"/>
      <c r="EN96" s="23"/>
      <c r="EO96" s="23"/>
      <c r="EP96" s="23"/>
      <c r="EQ96" s="23"/>
      <c r="ER96" s="23"/>
      <c r="ES96" s="23"/>
      <c r="ET96" s="23"/>
      <c r="EU96" s="23"/>
      <c r="EV96" s="23"/>
      <c r="EW96" s="23"/>
      <c r="EX96" s="23"/>
      <c r="EY96" s="23"/>
      <c r="EZ96" s="23"/>
      <c r="FA96" s="23"/>
      <c r="FB96" s="23"/>
      <c r="FC96" s="23"/>
      <c r="FD96" s="23"/>
      <c r="FE96" s="23"/>
      <c r="FF96" s="23"/>
      <c r="FG96" s="23"/>
      <c r="FH96" s="23"/>
      <c r="FI96" s="23"/>
      <c r="FJ96" s="23"/>
      <c r="FK96" s="23"/>
      <c r="FL96" s="23"/>
      <c r="FM96" s="23"/>
      <c r="FN96" s="23"/>
      <c r="FO96" s="23"/>
      <c r="FP96" s="23"/>
      <c r="FQ96" s="23"/>
      <c r="FR96" s="23"/>
      <c r="FS96" s="23"/>
      <c r="FT96" s="23"/>
      <c r="FU96" s="23"/>
      <c r="FV96" s="23"/>
      <c r="FW96" s="23"/>
      <c r="FX96" s="23"/>
      <c r="FY96" s="23"/>
      <c r="FZ96" s="23"/>
      <c r="GA96" s="23"/>
      <c r="GB96" s="23"/>
      <c r="GC96" s="23"/>
      <c r="GD96" s="23"/>
      <c r="GE96" s="23"/>
      <c r="GF96" s="23"/>
      <c r="GG96" s="23"/>
      <c r="GH96" s="23"/>
      <c r="GI96" s="23"/>
      <c r="GJ96" s="23"/>
      <c r="GK96" s="23"/>
      <c r="GL96" s="23"/>
      <c r="GM96" s="23"/>
      <c r="GN96" s="23"/>
      <c r="GO96" s="23"/>
      <c r="GP96" s="23"/>
      <c r="GQ96" s="23"/>
      <c r="GR96" s="23"/>
      <c r="GS96" s="23"/>
      <c r="GT96" s="23"/>
      <c r="GU96" s="23"/>
      <c r="GV96" s="23"/>
      <c r="GW96" s="23"/>
      <c r="GX96" s="23"/>
      <c r="GY96" s="23"/>
      <c r="GZ96" s="23"/>
      <c r="HA96" s="23"/>
      <c r="HB96" s="23"/>
      <c r="HC96" s="23"/>
      <c r="HD96" s="23"/>
      <c r="HE96" s="23"/>
      <c r="HF96" s="23"/>
      <c r="HG96" s="23"/>
      <c r="HH96" s="23"/>
      <c r="HI96" s="23"/>
      <c r="HJ96" s="23"/>
      <c r="HK96" s="23"/>
      <c r="HL96" s="23"/>
      <c r="HM96" s="23"/>
      <c r="HN96" s="23"/>
      <c r="HO96" s="23"/>
      <c r="HP96" s="23"/>
      <c r="HQ96" s="23"/>
      <c r="HR96" s="23"/>
      <c r="HS96" s="23"/>
      <c r="HT96" s="23"/>
      <c r="HU96" s="23"/>
      <c r="HV96" s="23"/>
      <c r="HW96" s="23"/>
      <c r="HX96" s="23"/>
      <c r="HY96" s="23"/>
      <c r="HZ96" s="23"/>
      <c r="IA96" s="23"/>
      <c r="IB96" s="23"/>
      <c r="IC96" s="23"/>
      <c r="ID96" s="23"/>
      <c r="IE96" s="23"/>
      <c r="IF96" s="23"/>
      <c r="IG96" s="23"/>
      <c r="IH96" s="23"/>
      <c r="II96" s="23"/>
      <c r="IJ96" s="23"/>
    </row>
    <row r="97" spans="1:246">
      <c r="A97" s="36" t="s">
        <v>13</v>
      </c>
      <c r="B97" s="37" t="s">
        <v>23</v>
      </c>
      <c r="C97" s="617" t="s">
        <v>18</v>
      </c>
      <c r="D97" s="618"/>
      <c r="E97" s="618"/>
      <c r="F97" s="619"/>
      <c r="G97" s="78">
        <f>SUM(G62+G65+G70+G74+G78+G82+G86+G90+G96)</f>
        <v>730.59999999999991</v>
      </c>
      <c r="H97" s="78">
        <f>SUM(H62+H65+H70+H74+H78+H82+H86+H90+H96)</f>
        <v>10585.5</v>
      </c>
      <c r="I97" s="78">
        <f>SUM(I62+I65+I70+I74+I78+I82+I86+I90+I96)</f>
        <v>10909.2</v>
      </c>
      <c r="J97" s="78">
        <f>SUM(J62+J65+J70+J74+J78+J82+J86+J90+J96)</f>
        <v>5006.3999999999996</v>
      </c>
      <c r="K97" s="658"/>
      <c r="L97" s="659"/>
      <c r="M97" s="659"/>
      <c r="N97" s="660"/>
    </row>
    <row r="98" spans="1:246">
      <c r="A98" s="36" t="s">
        <v>13</v>
      </c>
      <c r="B98" s="472" t="s">
        <v>29</v>
      </c>
      <c r="C98" s="473"/>
      <c r="D98" s="473"/>
      <c r="E98" s="473"/>
      <c r="F98" s="474"/>
      <c r="G98" s="79">
        <f>SUM(G33,G47,G56,G97)</f>
        <v>8214.5</v>
      </c>
      <c r="H98" s="79">
        <f>SUM(H33,H47,H56,H97)</f>
        <v>19280.400000000001</v>
      </c>
      <c r="I98" s="79">
        <f>SUM(I33,I47,I56,I97)</f>
        <v>20619.2</v>
      </c>
      <c r="J98" s="79">
        <f>SUM(J33,J47,J56,J97)</f>
        <v>14331.4</v>
      </c>
      <c r="K98" s="655"/>
      <c r="L98" s="656"/>
      <c r="M98" s="656"/>
      <c r="N98" s="657"/>
    </row>
    <row r="99" spans="1:246">
      <c r="A99" s="143" t="s">
        <v>100</v>
      </c>
      <c r="B99" s="144"/>
      <c r="C99" s="144"/>
      <c r="D99" s="144"/>
      <c r="E99" s="144"/>
      <c r="F99" s="159"/>
      <c r="G99" s="144"/>
      <c r="H99" s="144"/>
      <c r="I99" s="144"/>
      <c r="J99" s="144"/>
      <c r="K99" s="205"/>
      <c r="L99" s="144"/>
      <c r="M99" s="144"/>
      <c r="N99" s="145"/>
    </row>
    <row r="100" spans="1:246">
      <c r="A100" s="36" t="s">
        <v>19</v>
      </c>
      <c r="B100" s="146" t="s">
        <v>101</v>
      </c>
      <c r="C100" s="147"/>
      <c r="D100" s="147"/>
      <c r="E100" s="147"/>
      <c r="F100" s="160"/>
      <c r="G100" s="147"/>
      <c r="H100" s="147"/>
      <c r="I100" s="147"/>
      <c r="J100" s="147"/>
      <c r="K100" s="206"/>
      <c r="L100" s="147"/>
      <c r="M100" s="147"/>
      <c r="N100" s="148"/>
      <c r="O100" s="10"/>
    </row>
    <row r="101" spans="1:246">
      <c r="A101" s="36" t="s">
        <v>19</v>
      </c>
      <c r="B101" s="37" t="s">
        <v>13</v>
      </c>
      <c r="C101" s="460" t="s">
        <v>103</v>
      </c>
      <c r="D101" s="461"/>
      <c r="E101" s="461"/>
      <c r="F101" s="461"/>
      <c r="G101" s="461"/>
      <c r="H101" s="461"/>
      <c r="I101" s="461"/>
      <c r="J101" s="462"/>
      <c r="K101" s="462"/>
      <c r="L101" s="461"/>
      <c r="M101" s="461"/>
      <c r="N101" s="463"/>
    </row>
    <row r="102" spans="1:246" ht="42" customHeight="1">
      <c r="A102" s="426" t="s">
        <v>19</v>
      </c>
      <c r="B102" s="457" t="s">
        <v>13</v>
      </c>
      <c r="C102" s="464" t="s">
        <v>13</v>
      </c>
      <c r="D102" s="635" t="s">
        <v>153</v>
      </c>
      <c r="E102" s="638" t="s">
        <v>79</v>
      </c>
      <c r="F102" s="243" t="s">
        <v>15</v>
      </c>
      <c r="G102" s="257">
        <v>100</v>
      </c>
      <c r="H102" s="340">
        <v>483.3</v>
      </c>
      <c r="I102" s="40">
        <v>1400</v>
      </c>
      <c r="J102" s="89">
        <v>1500</v>
      </c>
      <c r="K102" s="664" t="s">
        <v>168</v>
      </c>
      <c r="L102" s="611">
        <v>100</v>
      </c>
      <c r="M102" s="620">
        <v>100</v>
      </c>
      <c r="N102" s="620">
        <v>100</v>
      </c>
      <c r="O102" s="10" t="s">
        <v>73</v>
      </c>
      <c r="Q102" s="118"/>
      <c r="R102" s="118"/>
      <c r="S102" s="123"/>
    </row>
    <row r="103" spans="1:246" ht="24" customHeight="1">
      <c r="A103" s="427"/>
      <c r="B103" s="458"/>
      <c r="C103" s="465"/>
      <c r="D103" s="636"/>
      <c r="E103" s="639"/>
      <c r="F103" s="646" t="s">
        <v>123</v>
      </c>
      <c r="G103" s="653">
        <v>169.4</v>
      </c>
      <c r="H103" s="649">
        <v>2237.3000000000002</v>
      </c>
      <c r="I103" s="648"/>
      <c r="J103" s="644"/>
      <c r="K103" s="665"/>
      <c r="L103" s="612"/>
      <c r="M103" s="621"/>
      <c r="N103" s="621"/>
      <c r="O103" s="10"/>
      <c r="Q103" s="721"/>
      <c r="R103" s="721"/>
      <c r="S103" s="123"/>
    </row>
    <row r="104" spans="1:246">
      <c r="A104" s="427"/>
      <c r="B104" s="458"/>
      <c r="C104" s="465"/>
      <c r="D104" s="636"/>
      <c r="E104" s="639"/>
      <c r="F104" s="647"/>
      <c r="G104" s="654"/>
      <c r="H104" s="650"/>
      <c r="I104" s="645"/>
      <c r="J104" s="645"/>
      <c r="K104" s="665"/>
      <c r="L104" s="612"/>
      <c r="M104" s="621"/>
      <c r="N104" s="621"/>
      <c r="O104" s="10"/>
      <c r="Q104" s="721"/>
      <c r="R104" s="721"/>
      <c r="S104" s="123"/>
    </row>
    <row r="105" spans="1:246" ht="16.5" customHeight="1">
      <c r="A105" s="427"/>
      <c r="B105" s="458"/>
      <c r="C105" s="465"/>
      <c r="D105" s="636"/>
      <c r="E105" s="639"/>
      <c r="F105" s="265" t="s">
        <v>223</v>
      </c>
      <c r="G105" s="267">
        <v>604</v>
      </c>
      <c r="H105" s="345"/>
      <c r="I105" s="339"/>
      <c r="J105" s="339"/>
      <c r="K105" s="666"/>
      <c r="L105" s="612"/>
      <c r="M105" s="621"/>
      <c r="N105" s="621"/>
      <c r="O105" s="10"/>
      <c r="R105" s="266"/>
      <c r="S105" s="123"/>
    </row>
    <row r="106" spans="1:246" ht="103.5" customHeight="1">
      <c r="A106" s="427"/>
      <c r="B106" s="458"/>
      <c r="C106" s="465"/>
      <c r="D106" s="636"/>
      <c r="E106" s="639"/>
      <c r="F106" s="242" t="s">
        <v>118</v>
      </c>
      <c r="G106" s="251">
        <v>941.3</v>
      </c>
      <c r="H106" s="340">
        <v>1274.5999999999999</v>
      </c>
      <c r="I106" s="97">
        <v>1900</v>
      </c>
      <c r="J106" s="96">
        <v>2000</v>
      </c>
      <c r="K106" s="341" t="s">
        <v>220</v>
      </c>
      <c r="L106" s="613"/>
      <c r="M106" s="622"/>
      <c r="N106" s="622"/>
      <c r="Q106" s="721"/>
      <c r="R106" s="721"/>
    </row>
    <row r="107" spans="1:246">
      <c r="A107" s="428"/>
      <c r="B107" s="459"/>
      <c r="C107" s="466"/>
      <c r="D107" s="637"/>
      <c r="E107" s="640"/>
      <c r="F107" s="161" t="s">
        <v>9</v>
      </c>
      <c r="G107" s="80">
        <f>SUM(G102:G106)</f>
        <v>1814.6999999999998</v>
      </c>
      <c r="H107" s="80">
        <f>SUM(H102:H106)</f>
        <v>3995.2000000000003</v>
      </c>
      <c r="I107" s="80">
        <f>SUM(I102:I106)</f>
        <v>3300</v>
      </c>
      <c r="J107" s="80">
        <f>SUM(J102:J106)</f>
        <v>3500</v>
      </c>
      <c r="K107" s="641"/>
      <c r="L107" s="642"/>
      <c r="M107" s="642"/>
      <c r="N107" s="643"/>
    </row>
    <row r="108" spans="1:246">
      <c r="A108" s="426" t="s">
        <v>19</v>
      </c>
      <c r="B108" s="457" t="s">
        <v>13</v>
      </c>
      <c r="C108" s="576" t="s">
        <v>30</v>
      </c>
      <c r="D108" s="629" t="s">
        <v>154</v>
      </c>
      <c r="E108" s="632" t="s">
        <v>79</v>
      </c>
      <c r="F108" s="241" t="s">
        <v>15</v>
      </c>
      <c r="G108" s="257"/>
      <c r="H108" s="43"/>
      <c r="I108" s="98"/>
      <c r="J108" s="98"/>
      <c r="K108" s="626" t="s">
        <v>31</v>
      </c>
      <c r="L108" s="139"/>
      <c r="M108" s="623">
        <v>1</v>
      </c>
      <c r="N108" s="623"/>
    </row>
    <row r="109" spans="1:246" ht="24.75" customHeight="1">
      <c r="A109" s="427"/>
      <c r="B109" s="458"/>
      <c r="C109" s="577"/>
      <c r="D109" s="630"/>
      <c r="E109" s="633"/>
      <c r="F109" s="242" t="s">
        <v>118</v>
      </c>
      <c r="G109" s="259"/>
      <c r="H109" s="74"/>
      <c r="I109" s="98"/>
      <c r="J109" s="98"/>
      <c r="K109" s="627"/>
      <c r="L109" s="140"/>
      <c r="M109" s="624"/>
      <c r="N109" s="624"/>
    </row>
    <row r="110" spans="1:246">
      <c r="A110" s="427"/>
      <c r="B110" s="458"/>
      <c r="C110" s="577"/>
      <c r="D110" s="630"/>
      <c r="E110" s="633"/>
      <c r="F110" s="241" t="s">
        <v>21</v>
      </c>
      <c r="G110" s="260"/>
      <c r="H110" s="75"/>
      <c r="I110" s="98">
        <v>3048.2</v>
      </c>
      <c r="J110" s="98">
        <v>3048.2</v>
      </c>
      <c r="K110" s="628"/>
      <c r="L110" s="141"/>
      <c r="M110" s="625"/>
      <c r="N110" s="625"/>
    </row>
    <row r="111" spans="1:246">
      <c r="A111" s="428"/>
      <c r="B111" s="459"/>
      <c r="C111" s="578"/>
      <c r="D111" s="631"/>
      <c r="E111" s="634"/>
      <c r="F111" s="154" t="s">
        <v>9</v>
      </c>
      <c r="G111" s="67">
        <f>G108+G109+G110</f>
        <v>0</v>
      </c>
      <c r="H111" s="67">
        <f>H108+H109+H110</f>
        <v>0</v>
      </c>
      <c r="I111" s="67">
        <f>I108+I109+I110</f>
        <v>3048.2</v>
      </c>
      <c r="J111" s="67">
        <f>J108+J109+J110</f>
        <v>3048.2</v>
      </c>
      <c r="K111" s="683"/>
      <c r="L111" s="642"/>
      <c r="M111" s="642"/>
      <c r="N111" s="690"/>
    </row>
    <row r="112" spans="1:246" s="6" customFormat="1" ht="45">
      <c r="A112" s="426" t="s">
        <v>19</v>
      </c>
      <c r="B112" s="457" t="s">
        <v>13</v>
      </c>
      <c r="C112" s="464" t="s">
        <v>32</v>
      </c>
      <c r="D112" s="684" t="s">
        <v>155</v>
      </c>
      <c r="E112" s="47" t="s">
        <v>17</v>
      </c>
      <c r="F112" s="241" t="s">
        <v>15</v>
      </c>
      <c r="G112" s="257"/>
      <c r="H112" s="186"/>
      <c r="I112" s="94"/>
      <c r="J112" s="94"/>
      <c r="K112" s="207" t="s">
        <v>169</v>
      </c>
      <c r="L112" s="179">
        <v>1</v>
      </c>
      <c r="M112" s="197"/>
      <c r="N112" s="196"/>
      <c r="O112" s="7"/>
      <c r="P112" s="16"/>
      <c r="R112" s="218"/>
      <c r="IK112" s="15"/>
      <c r="IL112" s="15"/>
    </row>
    <row r="113" spans="1:246" s="6" customFormat="1" ht="34.5" customHeight="1">
      <c r="A113" s="427"/>
      <c r="B113" s="458"/>
      <c r="C113" s="465"/>
      <c r="D113" s="685"/>
      <c r="E113" s="661" t="s">
        <v>32</v>
      </c>
      <c r="F113" s="242" t="s">
        <v>118</v>
      </c>
      <c r="G113" s="257"/>
      <c r="H113" s="346"/>
      <c r="I113" s="94"/>
      <c r="J113" s="94"/>
      <c r="K113" s="207" t="s">
        <v>170</v>
      </c>
      <c r="L113" s="349"/>
      <c r="M113" s="195"/>
      <c r="N113" s="196"/>
      <c r="O113" s="7"/>
      <c r="P113" s="16"/>
      <c r="Q113" s="720"/>
      <c r="R113" s="720"/>
      <c r="IK113" s="15"/>
      <c r="IL113" s="15"/>
    </row>
    <row r="114" spans="1:246" s="6" customFormat="1" ht="29.25" customHeight="1">
      <c r="A114" s="427"/>
      <c r="B114" s="458"/>
      <c r="C114" s="465"/>
      <c r="D114" s="685"/>
      <c r="E114" s="662"/>
      <c r="F114" s="242" t="s">
        <v>118</v>
      </c>
      <c r="G114" s="257"/>
      <c r="H114" s="186"/>
      <c r="I114" s="94"/>
      <c r="J114" s="94"/>
      <c r="K114" s="207" t="s">
        <v>171</v>
      </c>
      <c r="L114" s="114"/>
      <c r="M114" s="193"/>
      <c r="N114" s="194">
        <v>1</v>
      </c>
      <c r="O114" s="7"/>
      <c r="P114" s="16"/>
      <c r="R114" s="218"/>
      <c r="IK114" s="15"/>
      <c r="IL114" s="15"/>
    </row>
    <row r="115" spans="1:246" s="6" customFormat="1">
      <c r="A115" s="428"/>
      <c r="B115" s="459"/>
      <c r="C115" s="466"/>
      <c r="D115" s="686"/>
      <c r="E115" s="663"/>
      <c r="F115" s="158" t="s">
        <v>9</v>
      </c>
      <c r="G115" s="62">
        <f>G112+G113+G114</f>
        <v>0</v>
      </c>
      <c r="H115" s="62">
        <f>H112+H113+H114</f>
        <v>0</v>
      </c>
      <c r="I115" s="62">
        <f>I112+I113+I114</f>
        <v>0</v>
      </c>
      <c r="J115" s="62">
        <f>J112+J113+J114</f>
        <v>0</v>
      </c>
      <c r="K115" s="683"/>
      <c r="L115" s="642"/>
      <c r="M115" s="642"/>
      <c r="N115" s="643"/>
      <c r="O115" s="7"/>
      <c r="P115" s="16"/>
      <c r="R115" s="218"/>
      <c r="IK115" s="15"/>
      <c r="IL115" s="15"/>
    </row>
    <row r="116" spans="1:246" s="6" customFormat="1" hidden="1">
      <c r="A116" s="426" t="s">
        <v>19</v>
      </c>
      <c r="B116" s="457" t="s">
        <v>13</v>
      </c>
      <c r="C116" s="464" t="s">
        <v>33</v>
      </c>
      <c r="D116" s="687" t="s">
        <v>34</v>
      </c>
      <c r="E116" s="638" t="s">
        <v>102</v>
      </c>
      <c r="F116" s="162" t="s">
        <v>15</v>
      </c>
      <c r="G116" s="43"/>
      <c r="H116" s="43"/>
      <c r="I116" s="55"/>
      <c r="J116" s="55"/>
      <c r="K116" s="207" t="s">
        <v>57</v>
      </c>
      <c r="L116" s="115"/>
      <c r="M116" s="115"/>
      <c r="N116" s="115"/>
      <c r="O116" s="20" t="s">
        <v>72</v>
      </c>
      <c r="P116" s="19" t="s">
        <v>71</v>
      </c>
      <c r="Q116" s="32"/>
      <c r="R116" s="219"/>
      <c r="S116" s="33"/>
      <c r="T116" s="33"/>
      <c r="IK116" s="15"/>
      <c r="IL116" s="15"/>
    </row>
    <row r="117" spans="1:246" s="6" customFormat="1" hidden="1">
      <c r="A117" s="428"/>
      <c r="B117" s="459"/>
      <c r="C117" s="466"/>
      <c r="D117" s="688"/>
      <c r="E117" s="640"/>
      <c r="F117" s="163" t="s">
        <v>9</v>
      </c>
      <c r="G117" s="73">
        <f>SUM(G116)</f>
        <v>0</v>
      </c>
      <c r="H117" s="73">
        <f>SUM(H116)</f>
        <v>0</v>
      </c>
      <c r="I117" s="73">
        <f>SUM(I116)</f>
        <v>0</v>
      </c>
      <c r="J117" s="73">
        <f>SUM(J116)</f>
        <v>0</v>
      </c>
      <c r="K117" s="683"/>
      <c r="L117" s="642"/>
      <c r="M117" s="642"/>
      <c r="N117" s="643"/>
      <c r="O117" s="7"/>
      <c r="P117" s="16"/>
      <c r="R117" s="218"/>
      <c r="IK117" s="15"/>
      <c r="IL117" s="15"/>
    </row>
    <row r="118" spans="1:246" hidden="1">
      <c r="A118" s="375" t="s">
        <v>19</v>
      </c>
      <c r="B118" s="374" t="s">
        <v>13</v>
      </c>
      <c r="C118" s="481" t="s">
        <v>35</v>
      </c>
      <c r="D118" s="670" t="s">
        <v>69</v>
      </c>
      <c r="E118" s="383" t="s">
        <v>98</v>
      </c>
      <c r="F118" s="155" t="s">
        <v>36</v>
      </c>
      <c r="G118" s="50"/>
      <c r="H118" s="50"/>
      <c r="I118" s="51"/>
      <c r="J118" s="51"/>
      <c r="K118" s="208" t="s">
        <v>37</v>
      </c>
      <c r="L118" s="52"/>
      <c r="M118" s="48"/>
      <c r="N118" s="48"/>
      <c r="O118" s="20">
        <v>144.9</v>
      </c>
    </row>
    <row r="119" spans="1:246" hidden="1">
      <c r="A119" s="375"/>
      <c r="B119" s="374"/>
      <c r="C119" s="481"/>
      <c r="D119" s="670"/>
      <c r="E119" s="383"/>
      <c r="F119" s="158" t="s">
        <v>9</v>
      </c>
      <c r="G119" s="73">
        <f>SUM(G118)</f>
        <v>0</v>
      </c>
      <c r="H119" s="73">
        <f>SUM(H118)</f>
        <v>0</v>
      </c>
      <c r="I119" s="73">
        <f>SUM(I118)</f>
        <v>0</v>
      </c>
      <c r="J119" s="73">
        <f>SUM(J118)</f>
        <v>0</v>
      </c>
      <c r="K119" s="416"/>
      <c r="L119" s="416"/>
      <c r="M119" s="416"/>
      <c r="N119" s="416"/>
      <c r="Q119" s="3"/>
    </row>
    <row r="120" spans="1:246" ht="45" customHeight="1">
      <c r="A120" s="426" t="s">
        <v>74</v>
      </c>
      <c r="B120" s="457" t="s">
        <v>13</v>
      </c>
      <c r="C120" s="528" t="s">
        <v>58</v>
      </c>
      <c r="D120" s="482" t="s">
        <v>156</v>
      </c>
      <c r="E120" s="383" t="s">
        <v>125</v>
      </c>
      <c r="F120" s="241" t="s">
        <v>27</v>
      </c>
      <c r="G120" s="261"/>
      <c r="H120" s="50">
        <v>2310</v>
      </c>
      <c r="I120" s="53"/>
      <c r="J120" s="53"/>
      <c r="K120" s="237" t="s">
        <v>38</v>
      </c>
      <c r="L120" s="236">
        <v>12</v>
      </c>
      <c r="M120" s="238"/>
      <c r="N120" s="238"/>
    </row>
    <row r="121" spans="1:246" ht="24.75" customHeight="1">
      <c r="A121" s="428"/>
      <c r="B121" s="459"/>
      <c r="C121" s="480"/>
      <c r="D121" s="484"/>
      <c r="E121" s="383"/>
      <c r="F121" s="158" t="s">
        <v>9</v>
      </c>
      <c r="G121" s="73">
        <f>SUM(G120:G120)</f>
        <v>0</v>
      </c>
      <c r="H121" s="73">
        <f>SUM(H120:H120)</f>
        <v>2310</v>
      </c>
      <c r="I121" s="73">
        <f>SUM(I120:I120)</f>
        <v>0</v>
      </c>
      <c r="J121" s="73">
        <f>SUM(J120:J120)</f>
        <v>0</v>
      </c>
      <c r="K121" s="416"/>
      <c r="L121" s="416"/>
      <c r="M121" s="416"/>
      <c r="N121" s="416"/>
      <c r="Q121" s="3"/>
    </row>
    <row r="122" spans="1:246" ht="25.5" customHeight="1">
      <c r="A122" s="426" t="s">
        <v>19</v>
      </c>
      <c r="B122" s="457" t="s">
        <v>13</v>
      </c>
      <c r="C122" s="528" t="s">
        <v>59</v>
      </c>
      <c r="D122" s="482" t="s">
        <v>157</v>
      </c>
      <c r="E122" s="518" t="s">
        <v>212</v>
      </c>
      <c r="F122" s="241" t="s">
        <v>36</v>
      </c>
      <c r="G122" s="261"/>
      <c r="H122" s="50">
        <v>11.3</v>
      </c>
      <c r="I122" s="51">
        <v>30.53</v>
      </c>
      <c r="J122" s="51"/>
      <c r="K122" s="671" t="s">
        <v>64</v>
      </c>
      <c r="L122" s="620">
        <v>11</v>
      </c>
      <c r="M122" s="620">
        <v>11</v>
      </c>
      <c r="N122" s="620"/>
      <c r="Q122" s="215"/>
      <c r="R122" s="220"/>
    </row>
    <row r="123" spans="1:246" ht="22.5" customHeight="1">
      <c r="A123" s="427"/>
      <c r="B123" s="458"/>
      <c r="C123" s="529"/>
      <c r="D123" s="483"/>
      <c r="E123" s="519"/>
      <c r="F123" s="241" t="s">
        <v>26</v>
      </c>
      <c r="G123" s="261"/>
      <c r="H123" s="50">
        <v>11.3</v>
      </c>
      <c r="I123" s="51">
        <v>30.53</v>
      </c>
      <c r="J123" s="51"/>
      <c r="K123" s="691"/>
      <c r="L123" s="621"/>
      <c r="M123" s="621"/>
      <c r="N123" s="621"/>
    </row>
    <row r="124" spans="1:246" ht="24" customHeight="1">
      <c r="A124" s="427"/>
      <c r="B124" s="458"/>
      <c r="C124" s="529"/>
      <c r="D124" s="483"/>
      <c r="E124" s="519"/>
      <c r="F124" s="241" t="s">
        <v>27</v>
      </c>
      <c r="G124" s="261"/>
      <c r="H124" s="50">
        <v>127.5</v>
      </c>
      <c r="I124" s="53">
        <v>376.5</v>
      </c>
      <c r="J124" s="53"/>
      <c r="K124" s="672"/>
      <c r="L124" s="622"/>
      <c r="M124" s="622"/>
      <c r="N124" s="622"/>
    </row>
    <row r="125" spans="1:246" ht="19.5" customHeight="1">
      <c r="A125" s="428"/>
      <c r="B125" s="459"/>
      <c r="C125" s="480"/>
      <c r="D125" s="484"/>
      <c r="E125" s="585"/>
      <c r="F125" s="158" t="s">
        <v>9</v>
      </c>
      <c r="G125" s="73">
        <f>SUM(G122:G124)</f>
        <v>0</v>
      </c>
      <c r="H125" s="73">
        <f>SUM(H122:H124)</f>
        <v>150.1</v>
      </c>
      <c r="I125" s="73">
        <f>SUM(I122:I124)</f>
        <v>437.56</v>
      </c>
      <c r="J125" s="73">
        <f>SUM(J122:J124)</f>
        <v>0</v>
      </c>
      <c r="K125" s="667"/>
      <c r="L125" s="668"/>
      <c r="M125" s="668"/>
      <c r="N125" s="669"/>
      <c r="Q125" s="3"/>
    </row>
    <row r="126" spans="1:246" s="28" customFormat="1" ht="21" customHeight="1">
      <c r="A126" s="426" t="s">
        <v>19</v>
      </c>
      <c r="B126" s="457" t="s">
        <v>13</v>
      </c>
      <c r="C126" s="464" t="s">
        <v>25</v>
      </c>
      <c r="D126" s="482" t="s">
        <v>158</v>
      </c>
      <c r="E126" s="518" t="s">
        <v>116</v>
      </c>
      <c r="F126" s="241" t="s">
        <v>36</v>
      </c>
      <c r="G126" s="87">
        <v>18</v>
      </c>
      <c r="H126" s="54"/>
      <c r="I126" s="56"/>
      <c r="J126" s="56"/>
      <c r="K126" s="614" t="s">
        <v>172</v>
      </c>
      <c r="L126" s="679">
        <v>1</v>
      </c>
      <c r="M126" s="588"/>
      <c r="N126" s="588"/>
      <c r="O126" s="25"/>
      <c r="P126" s="26"/>
      <c r="Q126" s="215"/>
      <c r="R126" s="221"/>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c r="DO126" s="27"/>
      <c r="DP126" s="27"/>
      <c r="DQ126" s="27"/>
      <c r="DR126" s="27"/>
      <c r="DS126" s="27"/>
      <c r="DT126" s="27"/>
      <c r="DU126" s="27"/>
      <c r="DV126" s="27"/>
      <c r="DW126" s="27"/>
      <c r="DX126" s="27"/>
      <c r="DY126" s="27"/>
      <c r="DZ126" s="27"/>
      <c r="EA126" s="27"/>
      <c r="EB126" s="27"/>
      <c r="EC126" s="27"/>
      <c r="ED126" s="27"/>
      <c r="EE126" s="27"/>
      <c r="EF126" s="27"/>
      <c r="EG126" s="27"/>
      <c r="EH126" s="27"/>
      <c r="EI126" s="27"/>
      <c r="EJ126" s="27"/>
      <c r="EK126" s="27"/>
      <c r="EL126" s="27"/>
      <c r="EM126" s="27"/>
      <c r="EN126" s="27"/>
      <c r="EO126" s="27"/>
      <c r="EP126" s="27"/>
      <c r="EQ126" s="27"/>
      <c r="ER126" s="27"/>
      <c r="ES126" s="27"/>
      <c r="ET126" s="27"/>
      <c r="EU126" s="27"/>
      <c r="EV126" s="27"/>
      <c r="EW126" s="27"/>
      <c r="EX126" s="27"/>
      <c r="EY126" s="27"/>
      <c r="EZ126" s="27"/>
      <c r="FA126" s="27"/>
      <c r="FB126" s="27"/>
      <c r="FC126" s="27"/>
      <c r="FD126" s="27"/>
      <c r="FE126" s="27"/>
      <c r="FF126" s="27"/>
      <c r="FG126" s="27"/>
      <c r="FH126" s="27"/>
      <c r="FI126" s="27"/>
      <c r="FJ126" s="27"/>
      <c r="FK126" s="27"/>
      <c r="FL126" s="27"/>
      <c r="FM126" s="27"/>
      <c r="FN126" s="27"/>
      <c r="FO126" s="27"/>
      <c r="FP126" s="27"/>
      <c r="FQ126" s="27"/>
      <c r="FR126" s="27"/>
      <c r="FS126" s="27"/>
      <c r="FT126" s="27"/>
      <c r="FU126" s="27"/>
      <c r="FV126" s="27"/>
      <c r="FW126" s="27"/>
      <c r="FX126" s="27"/>
      <c r="FY126" s="27"/>
      <c r="FZ126" s="27"/>
      <c r="GA126" s="27"/>
      <c r="GB126" s="27"/>
      <c r="GC126" s="27"/>
      <c r="GD126" s="27"/>
      <c r="GE126" s="27"/>
      <c r="GF126" s="27"/>
      <c r="GG126" s="27"/>
      <c r="GH126" s="27"/>
      <c r="GI126" s="27"/>
      <c r="GJ126" s="27"/>
      <c r="GK126" s="27"/>
      <c r="GL126" s="27"/>
      <c r="GM126" s="27"/>
      <c r="GN126" s="27"/>
      <c r="GO126" s="27"/>
      <c r="GP126" s="27"/>
      <c r="GQ126" s="27"/>
      <c r="GR126" s="27"/>
      <c r="GS126" s="27"/>
      <c r="GT126" s="27"/>
      <c r="GU126" s="27"/>
      <c r="GV126" s="27"/>
      <c r="GW126" s="27"/>
      <c r="GX126" s="27"/>
      <c r="GY126" s="27"/>
      <c r="GZ126" s="27"/>
      <c r="HA126" s="27"/>
      <c r="HB126" s="27"/>
      <c r="HC126" s="27"/>
      <c r="HD126" s="27"/>
      <c r="HE126" s="27"/>
      <c r="HF126" s="27"/>
      <c r="HG126" s="27"/>
      <c r="HH126" s="27"/>
      <c r="HI126" s="27"/>
      <c r="HJ126" s="27"/>
      <c r="HK126" s="27"/>
      <c r="HL126" s="27"/>
      <c r="HM126" s="27"/>
      <c r="HN126" s="27"/>
      <c r="HO126" s="27"/>
      <c r="HP126" s="27"/>
      <c r="HQ126" s="27"/>
      <c r="HR126" s="27"/>
      <c r="HS126" s="27"/>
      <c r="HT126" s="27"/>
      <c r="HU126" s="27"/>
      <c r="HV126" s="27"/>
      <c r="HW126" s="27"/>
      <c r="HX126" s="27"/>
      <c r="HY126" s="27"/>
      <c r="HZ126" s="27"/>
      <c r="IA126" s="27"/>
      <c r="IB126" s="27"/>
      <c r="IC126" s="27"/>
      <c r="ID126" s="27"/>
      <c r="IE126" s="27"/>
      <c r="IF126" s="27"/>
      <c r="IG126" s="27"/>
      <c r="IH126" s="27"/>
      <c r="II126" s="27"/>
      <c r="IJ126" s="27"/>
    </row>
    <row r="127" spans="1:246" s="28" customFormat="1" ht="23.25" customHeight="1">
      <c r="A127" s="427"/>
      <c r="B127" s="458"/>
      <c r="C127" s="465"/>
      <c r="D127" s="483"/>
      <c r="E127" s="519"/>
      <c r="F127" s="240" t="s">
        <v>123</v>
      </c>
      <c r="G127" s="87"/>
      <c r="H127" s="54">
        <v>23</v>
      </c>
      <c r="I127" s="56"/>
      <c r="J127" s="56"/>
      <c r="K127" s="615"/>
      <c r="L127" s="680"/>
      <c r="M127" s="589"/>
      <c r="N127" s="589"/>
      <c r="O127" s="25"/>
      <c r="P127" s="26"/>
      <c r="Q127" s="215"/>
      <c r="R127" s="221"/>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c r="CJ127" s="27"/>
      <c r="CK127" s="27"/>
      <c r="CL127" s="27"/>
      <c r="CM127" s="27"/>
      <c r="CN127" s="27"/>
      <c r="CO127" s="27"/>
      <c r="CP127" s="27"/>
      <c r="CQ127" s="27"/>
      <c r="CR127" s="27"/>
      <c r="CS127" s="27"/>
      <c r="CT127" s="27"/>
      <c r="CU127" s="27"/>
      <c r="CV127" s="27"/>
      <c r="CW127" s="27"/>
      <c r="CX127" s="27"/>
      <c r="CY127" s="27"/>
      <c r="CZ127" s="27"/>
      <c r="DA127" s="27"/>
      <c r="DB127" s="27"/>
      <c r="DC127" s="27"/>
      <c r="DD127" s="27"/>
      <c r="DE127" s="27"/>
      <c r="DF127" s="27"/>
      <c r="DG127" s="27"/>
      <c r="DH127" s="27"/>
      <c r="DI127" s="27"/>
      <c r="DJ127" s="27"/>
      <c r="DK127" s="27"/>
      <c r="DL127" s="27"/>
      <c r="DM127" s="27"/>
      <c r="DN127" s="27"/>
      <c r="DO127" s="27"/>
      <c r="DP127" s="27"/>
      <c r="DQ127" s="27"/>
      <c r="DR127" s="27"/>
      <c r="DS127" s="27"/>
      <c r="DT127" s="27"/>
      <c r="DU127" s="27"/>
      <c r="DV127" s="27"/>
      <c r="DW127" s="27"/>
      <c r="DX127" s="27"/>
      <c r="DY127" s="27"/>
      <c r="DZ127" s="27"/>
      <c r="EA127" s="27"/>
      <c r="EB127" s="27"/>
      <c r="EC127" s="27"/>
      <c r="ED127" s="27"/>
      <c r="EE127" s="27"/>
      <c r="EF127" s="27"/>
      <c r="EG127" s="27"/>
      <c r="EH127" s="27"/>
      <c r="EI127" s="27"/>
      <c r="EJ127" s="27"/>
      <c r="EK127" s="27"/>
      <c r="EL127" s="27"/>
      <c r="EM127" s="27"/>
      <c r="EN127" s="27"/>
      <c r="EO127" s="27"/>
      <c r="EP127" s="27"/>
      <c r="EQ127" s="27"/>
      <c r="ER127" s="27"/>
      <c r="ES127" s="27"/>
      <c r="ET127" s="27"/>
      <c r="EU127" s="27"/>
      <c r="EV127" s="27"/>
      <c r="EW127" s="27"/>
      <c r="EX127" s="27"/>
      <c r="EY127" s="27"/>
      <c r="EZ127" s="27"/>
      <c r="FA127" s="27"/>
      <c r="FB127" s="27"/>
      <c r="FC127" s="27"/>
      <c r="FD127" s="27"/>
      <c r="FE127" s="27"/>
      <c r="FF127" s="27"/>
      <c r="FG127" s="27"/>
      <c r="FH127" s="27"/>
      <c r="FI127" s="27"/>
      <c r="FJ127" s="27"/>
      <c r="FK127" s="27"/>
      <c r="FL127" s="27"/>
      <c r="FM127" s="27"/>
      <c r="FN127" s="27"/>
      <c r="FO127" s="27"/>
      <c r="FP127" s="27"/>
      <c r="FQ127" s="27"/>
      <c r="FR127" s="27"/>
      <c r="FS127" s="27"/>
      <c r="FT127" s="27"/>
      <c r="FU127" s="27"/>
      <c r="FV127" s="27"/>
      <c r="FW127" s="27"/>
      <c r="FX127" s="27"/>
      <c r="FY127" s="27"/>
      <c r="FZ127" s="27"/>
      <c r="GA127" s="27"/>
      <c r="GB127" s="27"/>
      <c r="GC127" s="27"/>
      <c r="GD127" s="27"/>
      <c r="GE127" s="27"/>
      <c r="GF127" s="27"/>
      <c r="GG127" s="27"/>
      <c r="GH127" s="27"/>
      <c r="GI127" s="27"/>
      <c r="GJ127" s="27"/>
      <c r="GK127" s="27"/>
      <c r="GL127" s="27"/>
      <c r="GM127" s="27"/>
      <c r="GN127" s="27"/>
      <c r="GO127" s="27"/>
      <c r="GP127" s="27"/>
      <c r="GQ127" s="27"/>
      <c r="GR127" s="27"/>
      <c r="GS127" s="27"/>
      <c r="GT127" s="27"/>
      <c r="GU127" s="27"/>
      <c r="GV127" s="27"/>
      <c r="GW127" s="27"/>
      <c r="GX127" s="27"/>
      <c r="GY127" s="27"/>
      <c r="GZ127" s="27"/>
      <c r="HA127" s="27"/>
      <c r="HB127" s="27"/>
      <c r="HC127" s="27"/>
      <c r="HD127" s="27"/>
      <c r="HE127" s="27"/>
      <c r="HF127" s="27"/>
      <c r="HG127" s="27"/>
      <c r="HH127" s="27"/>
      <c r="HI127" s="27"/>
      <c r="HJ127" s="27"/>
      <c r="HK127" s="27"/>
      <c r="HL127" s="27"/>
      <c r="HM127" s="27"/>
      <c r="HN127" s="27"/>
      <c r="HO127" s="27"/>
      <c r="HP127" s="27"/>
      <c r="HQ127" s="27"/>
      <c r="HR127" s="27"/>
      <c r="HS127" s="27"/>
      <c r="HT127" s="27"/>
      <c r="HU127" s="27"/>
      <c r="HV127" s="27"/>
      <c r="HW127" s="27"/>
      <c r="HX127" s="27"/>
      <c r="HY127" s="27"/>
      <c r="HZ127" s="27"/>
      <c r="IA127" s="27"/>
      <c r="IB127" s="27"/>
      <c r="IC127" s="27"/>
      <c r="ID127" s="27"/>
      <c r="IE127" s="27"/>
      <c r="IF127" s="27"/>
      <c r="IG127" s="27"/>
      <c r="IH127" s="27"/>
      <c r="II127" s="27"/>
      <c r="IJ127" s="27"/>
    </row>
    <row r="128" spans="1:246" s="28" customFormat="1" ht="24" customHeight="1">
      <c r="A128" s="427"/>
      <c r="B128" s="458"/>
      <c r="C128" s="465"/>
      <c r="D128" s="483"/>
      <c r="E128" s="519"/>
      <c r="F128" s="241" t="s">
        <v>27</v>
      </c>
      <c r="G128" s="87">
        <v>102</v>
      </c>
      <c r="H128" s="54">
        <v>94</v>
      </c>
      <c r="I128" s="53"/>
      <c r="J128" s="53"/>
      <c r="K128" s="616"/>
      <c r="L128" s="681"/>
      <c r="M128" s="590"/>
      <c r="N128" s="590"/>
      <c r="O128" s="25"/>
      <c r="P128" s="26"/>
      <c r="Q128" s="2"/>
      <c r="R128" s="221"/>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c r="CJ128" s="27"/>
      <c r="CK128" s="27"/>
      <c r="CL128" s="27"/>
      <c r="CM128" s="27"/>
      <c r="CN128" s="27"/>
      <c r="CO128" s="27"/>
      <c r="CP128" s="27"/>
      <c r="CQ128" s="27"/>
      <c r="CR128" s="27"/>
      <c r="CS128" s="27"/>
      <c r="CT128" s="27"/>
      <c r="CU128" s="27"/>
      <c r="CV128" s="27"/>
      <c r="CW128" s="27"/>
      <c r="CX128" s="27"/>
      <c r="CY128" s="27"/>
      <c r="CZ128" s="27"/>
      <c r="DA128" s="27"/>
      <c r="DB128" s="27"/>
      <c r="DC128" s="27"/>
      <c r="DD128" s="27"/>
      <c r="DE128" s="27"/>
      <c r="DF128" s="27"/>
      <c r="DG128" s="27"/>
      <c r="DH128" s="27"/>
      <c r="DI128" s="27"/>
      <c r="DJ128" s="27"/>
      <c r="DK128" s="27"/>
      <c r="DL128" s="27"/>
      <c r="DM128" s="27"/>
      <c r="DN128" s="27"/>
      <c r="DO128" s="27"/>
      <c r="DP128" s="27"/>
      <c r="DQ128" s="27"/>
      <c r="DR128" s="27"/>
      <c r="DS128" s="27"/>
      <c r="DT128" s="27"/>
      <c r="DU128" s="27"/>
      <c r="DV128" s="27"/>
      <c r="DW128" s="27"/>
      <c r="DX128" s="27"/>
      <c r="DY128" s="27"/>
      <c r="DZ128" s="27"/>
      <c r="EA128" s="27"/>
      <c r="EB128" s="27"/>
      <c r="EC128" s="27"/>
      <c r="ED128" s="27"/>
      <c r="EE128" s="27"/>
      <c r="EF128" s="27"/>
      <c r="EG128" s="27"/>
      <c r="EH128" s="27"/>
      <c r="EI128" s="27"/>
      <c r="EJ128" s="27"/>
      <c r="EK128" s="27"/>
      <c r="EL128" s="27"/>
      <c r="EM128" s="27"/>
      <c r="EN128" s="27"/>
      <c r="EO128" s="27"/>
      <c r="EP128" s="27"/>
      <c r="EQ128" s="27"/>
      <c r="ER128" s="27"/>
      <c r="ES128" s="27"/>
      <c r="ET128" s="27"/>
      <c r="EU128" s="27"/>
      <c r="EV128" s="27"/>
      <c r="EW128" s="27"/>
      <c r="EX128" s="27"/>
      <c r="EY128" s="27"/>
      <c r="EZ128" s="27"/>
      <c r="FA128" s="27"/>
      <c r="FB128" s="27"/>
      <c r="FC128" s="27"/>
      <c r="FD128" s="27"/>
      <c r="FE128" s="27"/>
      <c r="FF128" s="27"/>
      <c r="FG128" s="27"/>
      <c r="FH128" s="27"/>
      <c r="FI128" s="27"/>
      <c r="FJ128" s="27"/>
      <c r="FK128" s="27"/>
      <c r="FL128" s="27"/>
      <c r="FM128" s="27"/>
      <c r="FN128" s="27"/>
      <c r="FO128" s="27"/>
      <c r="FP128" s="27"/>
      <c r="FQ128" s="27"/>
      <c r="FR128" s="27"/>
      <c r="FS128" s="27"/>
      <c r="FT128" s="27"/>
      <c r="FU128" s="27"/>
      <c r="FV128" s="27"/>
      <c r="FW128" s="27"/>
      <c r="FX128" s="27"/>
      <c r="FY128" s="27"/>
      <c r="FZ128" s="27"/>
      <c r="GA128" s="27"/>
      <c r="GB128" s="27"/>
      <c r="GC128" s="27"/>
      <c r="GD128" s="27"/>
      <c r="GE128" s="27"/>
      <c r="GF128" s="27"/>
      <c r="GG128" s="27"/>
      <c r="GH128" s="27"/>
      <c r="GI128" s="27"/>
      <c r="GJ128" s="27"/>
      <c r="GK128" s="27"/>
      <c r="GL128" s="27"/>
      <c r="GM128" s="27"/>
      <c r="GN128" s="27"/>
      <c r="GO128" s="27"/>
      <c r="GP128" s="27"/>
      <c r="GQ128" s="27"/>
      <c r="GR128" s="27"/>
      <c r="GS128" s="27"/>
      <c r="GT128" s="27"/>
      <c r="GU128" s="27"/>
      <c r="GV128" s="27"/>
      <c r="GW128" s="27"/>
      <c r="GX128" s="27"/>
      <c r="GY128" s="27"/>
      <c r="GZ128" s="27"/>
      <c r="HA128" s="27"/>
      <c r="HB128" s="27"/>
      <c r="HC128" s="27"/>
      <c r="HD128" s="27"/>
      <c r="HE128" s="27"/>
      <c r="HF128" s="27"/>
      <c r="HG128" s="27"/>
      <c r="HH128" s="27"/>
      <c r="HI128" s="27"/>
      <c r="HJ128" s="27"/>
      <c r="HK128" s="27"/>
      <c r="HL128" s="27"/>
      <c r="HM128" s="27"/>
      <c r="HN128" s="27"/>
      <c r="HO128" s="27"/>
      <c r="HP128" s="27"/>
      <c r="HQ128" s="27"/>
      <c r="HR128" s="27"/>
      <c r="HS128" s="27"/>
      <c r="HT128" s="27"/>
      <c r="HU128" s="27"/>
      <c r="HV128" s="27"/>
      <c r="HW128" s="27"/>
      <c r="HX128" s="27"/>
      <c r="HY128" s="27"/>
      <c r="HZ128" s="27"/>
      <c r="IA128" s="27"/>
      <c r="IB128" s="27"/>
      <c r="IC128" s="27"/>
      <c r="ID128" s="27"/>
      <c r="IE128" s="27"/>
      <c r="IF128" s="27"/>
      <c r="IG128" s="27"/>
      <c r="IH128" s="27"/>
      <c r="II128" s="27"/>
      <c r="IJ128" s="27"/>
    </row>
    <row r="129" spans="1:244" s="28" customFormat="1" ht="16.350000000000001" customHeight="1">
      <c r="A129" s="428"/>
      <c r="B129" s="459"/>
      <c r="C129" s="466"/>
      <c r="D129" s="484"/>
      <c r="E129" s="585"/>
      <c r="F129" s="239" t="s">
        <v>9</v>
      </c>
      <c r="G129" s="81">
        <f>SUM(G126,G128)</f>
        <v>120</v>
      </c>
      <c r="H129" s="81">
        <f>SUM(H127,H128)</f>
        <v>117</v>
      </c>
      <c r="I129" s="81">
        <f>SUM(I126,I128)</f>
        <v>0</v>
      </c>
      <c r="J129" s="81">
        <f>SUM(J126,J128)</f>
        <v>0</v>
      </c>
      <c r="K129" s="673"/>
      <c r="L129" s="674"/>
      <c r="M129" s="674"/>
      <c r="N129" s="675"/>
      <c r="O129" s="25"/>
      <c r="P129" s="26"/>
      <c r="Q129" s="2"/>
      <c r="R129" s="221"/>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c r="CJ129" s="27"/>
      <c r="CK129" s="27"/>
      <c r="CL129" s="27"/>
      <c r="CM129" s="27"/>
      <c r="CN129" s="27"/>
      <c r="CO129" s="27"/>
      <c r="CP129" s="27"/>
      <c r="CQ129" s="27"/>
      <c r="CR129" s="27"/>
      <c r="CS129" s="27"/>
      <c r="CT129" s="27"/>
      <c r="CU129" s="27"/>
      <c r="CV129" s="27"/>
      <c r="CW129" s="27"/>
      <c r="CX129" s="27"/>
      <c r="CY129" s="27"/>
      <c r="CZ129" s="27"/>
      <c r="DA129" s="27"/>
      <c r="DB129" s="27"/>
      <c r="DC129" s="27"/>
      <c r="DD129" s="27"/>
      <c r="DE129" s="27"/>
      <c r="DF129" s="27"/>
      <c r="DG129" s="27"/>
      <c r="DH129" s="27"/>
      <c r="DI129" s="27"/>
      <c r="DJ129" s="27"/>
      <c r="DK129" s="27"/>
      <c r="DL129" s="27"/>
      <c r="DM129" s="27"/>
      <c r="DN129" s="27"/>
      <c r="DO129" s="27"/>
      <c r="DP129" s="27"/>
      <c r="DQ129" s="27"/>
      <c r="DR129" s="27"/>
      <c r="DS129" s="27"/>
      <c r="DT129" s="27"/>
      <c r="DU129" s="27"/>
      <c r="DV129" s="27"/>
      <c r="DW129" s="27"/>
      <c r="DX129" s="27"/>
      <c r="DY129" s="27"/>
      <c r="DZ129" s="27"/>
      <c r="EA129" s="27"/>
      <c r="EB129" s="27"/>
      <c r="EC129" s="27"/>
      <c r="ED129" s="27"/>
      <c r="EE129" s="27"/>
      <c r="EF129" s="27"/>
      <c r="EG129" s="27"/>
      <c r="EH129" s="27"/>
      <c r="EI129" s="27"/>
      <c r="EJ129" s="27"/>
      <c r="EK129" s="27"/>
      <c r="EL129" s="27"/>
      <c r="EM129" s="27"/>
      <c r="EN129" s="27"/>
      <c r="EO129" s="27"/>
      <c r="EP129" s="27"/>
      <c r="EQ129" s="27"/>
      <c r="ER129" s="27"/>
      <c r="ES129" s="27"/>
      <c r="ET129" s="27"/>
      <c r="EU129" s="27"/>
      <c r="EV129" s="27"/>
      <c r="EW129" s="27"/>
      <c r="EX129" s="27"/>
      <c r="EY129" s="27"/>
      <c r="EZ129" s="27"/>
      <c r="FA129" s="27"/>
      <c r="FB129" s="27"/>
      <c r="FC129" s="27"/>
      <c r="FD129" s="27"/>
      <c r="FE129" s="27"/>
      <c r="FF129" s="27"/>
      <c r="FG129" s="27"/>
      <c r="FH129" s="27"/>
      <c r="FI129" s="27"/>
      <c r="FJ129" s="27"/>
      <c r="FK129" s="27"/>
      <c r="FL129" s="27"/>
      <c r="FM129" s="27"/>
      <c r="FN129" s="27"/>
      <c r="FO129" s="27"/>
      <c r="FP129" s="27"/>
      <c r="FQ129" s="27"/>
      <c r="FR129" s="27"/>
      <c r="FS129" s="27"/>
      <c r="FT129" s="27"/>
      <c r="FU129" s="27"/>
      <c r="FV129" s="27"/>
      <c r="FW129" s="27"/>
      <c r="FX129" s="27"/>
      <c r="FY129" s="27"/>
      <c r="FZ129" s="27"/>
      <c r="GA129" s="27"/>
      <c r="GB129" s="27"/>
      <c r="GC129" s="27"/>
      <c r="GD129" s="27"/>
      <c r="GE129" s="27"/>
      <c r="GF129" s="27"/>
      <c r="GG129" s="27"/>
      <c r="GH129" s="27"/>
      <c r="GI129" s="27"/>
      <c r="GJ129" s="27"/>
      <c r="GK129" s="27"/>
      <c r="GL129" s="27"/>
      <c r="GM129" s="27"/>
      <c r="GN129" s="27"/>
      <c r="GO129" s="27"/>
      <c r="GP129" s="27"/>
      <c r="GQ129" s="27"/>
      <c r="GR129" s="27"/>
      <c r="GS129" s="27"/>
      <c r="GT129" s="27"/>
      <c r="GU129" s="27"/>
      <c r="GV129" s="27"/>
      <c r="GW129" s="27"/>
      <c r="GX129" s="27"/>
      <c r="GY129" s="27"/>
      <c r="GZ129" s="27"/>
      <c r="HA129" s="27"/>
      <c r="HB129" s="27"/>
      <c r="HC129" s="27"/>
      <c r="HD129" s="27"/>
      <c r="HE129" s="27"/>
      <c r="HF129" s="27"/>
      <c r="HG129" s="27"/>
      <c r="HH129" s="27"/>
      <c r="HI129" s="27"/>
      <c r="HJ129" s="27"/>
      <c r="HK129" s="27"/>
      <c r="HL129" s="27"/>
      <c r="HM129" s="27"/>
      <c r="HN129" s="27"/>
      <c r="HO129" s="27"/>
      <c r="HP129" s="27"/>
      <c r="HQ129" s="27"/>
      <c r="HR129" s="27"/>
      <c r="HS129" s="27"/>
      <c r="HT129" s="27"/>
      <c r="HU129" s="27"/>
      <c r="HV129" s="27"/>
      <c r="HW129" s="27"/>
      <c r="HX129" s="27"/>
      <c r="HY129" s="27"/>
      <c r="HZ129" s="27"/>
      <c r="IA129" s="27"/>
      <c r="IB129" s="27"/>
      <c r="IC129" s="27"/>
      <c r="ID129" s="27"/>
      <c r="IE129" s="27"/>
      <c r="IF129" s="27"/>
      <c r="IG129" s="27"/>
      <c r="IH129" s="27"/>
      <c r="II129" s="27"/>
      <c r="IJ129" s="27"/>
    </row>
    <row r="130" spans="1:244" s="28" customFormat="1" ht="34.5" customHeight="1">
      <c r="A130" s="426" t="s">
        <v>19</v>
      </c>
      <c r="B130" s="457" t="s">
        <v>13</v>
      </c>
      <c r="C130" s="464" t="s">
        <v>61</v>
      </c>
      <c r="D130" s="482" t="s">
        <v>159</v>
      </c>
      <c r="E130" s="518" t="s">
        <v>112</v>
      </c>
      <c r="F130" s="241" t="s">
        <v>36</v>
      </c>
      <c r="G130" s="87">
        <v>5</v>
      </c>
      <c r="H130" s="54">
        <v>41.3</v>
      </c>
      <c r="I130" s="63">
        <v>30</v>
      </c>
      <c r="J130" s="63"/>
      <c r="K130" s="591" t="s">
        <v>113</v>
      </c>
      <c r="L130" s="548">
        <v>1</v>
      </c>
      <c r="M130" s="548">
        <v>1</v>
      </c>
      <c r="N130" s="548"/>
      <c r="O130" s="25"/>
      <c r="P130" s="26"/>
      <c r="Q130" s="722"/>
      <c r="R130" s="722"/>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c r="CJ130" s="27"/>
      <c r="CK130" s="27"/>
      <c r="CL130" s="27"/>
      <c r="CM130" s="27"/>
      <c r="CN130" s="27"/>
      <c r="CO130" s="27"/>
      <c r="CP130" s="27"/>
      <c r="CQ130" s="27"/>
      <c r="CR130" s="27"/>
      <c r="CS130" s="27"/>
      <c r="CT130" s="27"/>
      <c r="CU130" s="27"/>
      <c r="CV130" s="27"/>
      <c r="CW130" s="27"/>
      <c r="CX130" s="27"/>
      <c r="CY130" s="27"/>
      <c r="CZ130" s="27"/>
      <c r="DA130" s="27"/>
      <c r="DB130" s="27"/>
      <c r="DC130" s="27"/>
      <c r="DD130" s="27"/>
      <c r="DE130" s="27"/>
      <c r="DF130" s="27"/>
      <c r="DG130" s="27"/>
      <c r="DH130" s="27"/>
      <c r="DI130" s="27"/>
      <c r="DJ130" s="27"/>
      <c r="DK130" s="27"/>
      <c r="DL130" s="27"/>
      <c r="DM130" s="27"/>
      <c r="DN130" s="27"/>
      <c r="DO130" s="27"/>
      <c r="DP130" s="27"/>
      <c r="DQ130" s="27"/>
      <c r="DR130" s="27"/>
      <c r="DS130" s="27"/>
      <c r="DT130" s="27"/>
      <c r="DU130" s="27"/>
      <c r="DV130" s="27"/>
      <c r="DW130" s="27"/>
      <c r="DX130" s="27"/>
      <c r="DY130" s="27"/>
      <c r="DZ130" s="27"/>
      <c r="EA130" s="27"/>
      <c r="EB130" s="27"/>
      <c r="EC130" s="27"/>
      <c r="ED130" s="27"/>
      <c r="EE130" s="27"/>
      <c r="EF130" s="27"/>
      <c r="EG130" s="27"/>
      <c r="EH130" s="27"/>
      <c r="EI130" s="27"/>
      <c r="EJ130" s="27"/>
      <c r="EK130" s="27"/>
      <c r="EL130" s="27"/>
      <c r="EM130" s="27"/>
      <c r="EN130" s="27"/>
      <c r="EO130" s="27"/>
      <c r="EP130" s="27"/>
      <c r="EQ130" s="27"/>
      <c r="ER130" s="27"/>
      <c r="ES130" s="27"/>
      <c r="ET130" s="27"/>
      <c r="EU130" s="27"/>
      <c r="EV130" s="27"/>
      <c r="EW130" s="27"/>
      <c r="EX130" s="27"/>
      <c r="EY130" s="27"/>
      <c r="EZ130" s="27"/>
      <c r="FA130" s="27"/>
      <c r="FB130" s="27"/>
      <c r="FC130" s="27"/>
      <c r="FD130" s="27"/>
      <c r="FE130" s="27"/>
      <c r="FF130" s="27"/>
      <c r="FG130" s="27"/>
      <c r="FH130" s="27"/>
      <c r="FI130" s="27"/>
      <c r="FJ130" s="27"/>
      <c r="FK130" s="27"/>
      <c r="FL130" s="27"/>
      <c r="FM130" s="27"/>
      <c r="FN130" s="27"/>
      <c r="FO130" s="27"/>
      <c r="FP130" s="27"/>
      <c r="FQ130" s="27"/>
      <c r="FR130" s="27"/>
      <c r="FS130" s="27"/>
      <c r="FT130" s="27"/>
      <c r="FU130" s="27"/>
      <c r="FV130" s="27"/>
      <c r="FW130" s="27"/>
      <c r="FX130" s="27"/>
      <c r="FY130" s="27"/>
      <c r="FZ130" s="27"/>
      <c r="GA130" s="27"/>
      <c r="GB130" s="27"/>
      <c r="GC130" s="27"/>
      <c r="GD130" s="27"/>
      <c r="GE130" s="27"/>
      <c r="GF130" s="27"/>
      <c r="GG130" s="27"/>
      <c r="GH130" s="27"/>
      <c r="GI130" s="27"/>
      <c r="GJ130" s="27"/>
      <c r="GK130" s="27"/>
      <c r="GL130" s="27"/>
      <c r="GM130" s="27"/>
      <c r="GN130" s="27"/>
      <c r="GO130" s="27"/>
      <c r="GP130" s="27"/>
      <c r="GQ130" s="27"/>
      <c r="GR130" s="27"/>
      <c r="GS130" s="27"/>
      <c r="GT130" s="27"/>
      <c r="GU130" s="27"/>
      <c r="GV130" s="27"/>
      <c r="GW130" s="27"/>
      <c r="GX130" s="27"/>
      <c r="GY130" s="27"/>
      <c r="GZ130" s="27"/>
      <c r="HA130" s="27"/>
      <c r="HB130" s="27"/>
      <c r="HC130" s="27"/>
      <c r="HD130" s="27"/>
      <c r="HE130" s="27"/>
      <c r="HF130" s="27"/>
      <c r="HG130" s="27"/>
      <c r="HH130" s="27"/>
      <c r="HI130" s="27"/>
      <c r="HJ130" s="27"/>
      <c r="HK130" s="27"/>
      <c r="HL130" s="27"/>
      <c r="HM130" s="27"/>
      <c r="HN130" s="27"/>
      <c r="HO130" s="27"/>
      <c r="HP130" s="27"/>
      <c r="HQ130" s="27"/>
      <c r="HR130" s="27"/>
      <c r="HS130" s="27"/>
      <c r="HT130" s="27"/>
      <c r="HU130" s="27"/>
      <c r="HV130" s="27"/>
      <c r="HW130" s="27"/>
      <c r="HX130" s="27"/>
      <c r="HY130" s="27"/>
      <c r="HZ130" s="27"/>
      <c r="IA130" s="27"/>
      <c r="IB130" s="27"/>
      <c r="IC130" s="27"/>
      <c r="ID130" s="27"/>
      <c r="IE130" s="27"/>
      <c r="IF130" s="27"/>
      <c r="IG130" s="27"/>
      <c r="IH130" s="27"/>
      <c r="II130" s="27"/>
      <c r="IJ130" s="27"/>
    </row>
    <row r="131" spans="1:244" s="28" customFormat="1" ht="33" customHeight="1">
      <c r="A131" s="427"/>
      <c r="B131" s="458"/>
      <c r="C131" s="465"/>
      <c r="D131" s="483"/>
      <c r="E131" s="519"/>
      <c r="F131" s="241" t="s">
        <v>27</v>
      </c>
      <c r="G131" s="87"/>
      <c r="H131" s="54"/>
      <c r="I131" s="64">
        <v>43.3</v>
      </c>
      <c r="J131" s="64"/>
      <c r="K131" s="593"/>
      <c r="L131" s="682"/>
      <c r="M131" s="682"/>
      <c r="N131" s="682"/>
      <c r="O131" s="25"/>
      <c r="P131" s="26"/>
      <c r="Q131" s="722"/>
      <c r="R131" s="722"/>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c r="CJ131" s="27"/>
      <c r="CK131" s="27"/>
      <c r="CL131" s="27"/>
      <c r="CM131" s="27"/>
      <c r="CN131" s="27"/>
      <c r="CO131" s="27"/>
      <c r="CP131" s="27"/>
      <c r="CQ131" s="27"/>
      <c r="CR131" s="27"/>
      <c r="CS131" s="27"/>
      <c r="CT131" s="27"/>
      <c r="CU131" s="27"/>
      <c r="CV131" s="27"/>
      <c r="CW131" s="27"/>
      <c r="CX131" s="27"/>
      <c r="CY131" s="27"/>
      <c r="CZ131" s="27"/>
      <c r="DA131" s="27"/>
      <c r="DB131" s="27"/>
      <c r="DC131" s="27"/>
      <c r="DD131" s="27"/>
      <c r="DE131" s="27"/>
      <c r="DF131" s="27"/>
      <c r="DG131" s="27"/>
      <c r="DH131" s="27"/>
      <c r="DI131" s="27"/>
      <c r="DJ131" s="27"/>
      <c r="DK131" s="27"/>
      <c r="DL131" s="27"/>
      <c r="DM131" s="27"/>
      <c r="DN131" s="27"/>
      <c r="DO131" s="27"/>
      <c r="DP131" s="27"/>
      <c r="DQ131" s="27"/>
      <c r="DR131" s="27"/>
      <c r="DS131" s="27"/>
      <c r="DT131" s="27"/>
      <c r="DU131" s="27"/>
      <c r="DV131" s="27"/>
      <c r="DW131" s="27"/>
      <c r="DX131" s="27"/>
      <c r="DY131" s="27"/>
      <c r="DZ131" s="27"/>
      <c r="EA131" s="27"/>
      <c r="EB131" s="27"/>
      <c r="EC131" s="27"/>
      <c r="ED131" s="27"/>
      <c r="EE131" s="27"/>
      <c r="EF131" s="27"/>
      <c r="EG131" s="27"/>
      <c r="EH131" s="27"/>
      <c r="EI131" s="27"/>
      <c r="EJ131" s="27"/>
      <c r="EK131" s="27"/>
      <c r="EL131" s="27"/>
      <c r="EM131" s="27"/>
      <c r="EN131" s="27"/>
      <c r="EO131" s="27"/>
      <c r="EP131" s="27"/>
      <c r="EQ131" s="27"/>
      <c r="ER131" s="27"/>
      <c r="ES131" s="27"/>
      <c r="ET131" s="27"/>
      <c r="EU131" s="27"/>
      <c r="EV131" s="27"/>
      <c r="EW131" s="27"/>
      <c r="EX131" s="27"/>
      <c r="EY131" s="27"/>
      <c r="EZ131" s="27"/>
      <c r="FA131" s="27"/>
      <c r="FB131" s="27"/>
      <c r="FC131" s="27"/>
      <c r="FD131" s="27"/>
      <c r="FE131" s="27"/>
      <c r="FF131" s="27"/>
      <c r="FG131" s="27"/>
      <c r="FH131" s="27"/>
      <c r="FI131" s="27"/>
      <c r="FJ131" s="27"/>
      <c r="FK131" s="27"/>
      <c r="FL131" s="27"/>
      <c r="FM131" s="27"/>
      <c r="FN131" s="27"/>
      <c r="FO131" s="27"/>
      <c r="FP131" s="27"/>
      <c r="FQ131" s="27"/>
      <c r="FR131" s="27"/>
      <c r="FS131" s="27"/>
      <c r="FT131" s="27"/>
      <c r="FU131" s="27"/>
      <c r="FV131" s="27"/>
      <c r="FW131" s="27"/>
      <c r="FX131" s="27"/>
      <c r="FY131" s="27"/>
      <c r="FZ131" s="27"/>
      <c r="GA131" s="27"/>
      <c r="GB131" s="27"/>
      <c r="GC131" s="27"/>
      <c r="GD131" s="27"/>
      <c r="GE131" s="27"/>
      <c r="GF131" s="27"/>
      <c r="GG131" s="27"/>
      <c r="GH131" s="27"/>
      <c r="GI131" s="27"/>
      <c r="GJ131" s="27"/>
      <c r="GK131" s="27"/>
      <c r="GL131" s="27"/>
      <c r="GM131" s="27"/>
      <c r="GN131" s="27"/>
      <c r="GO131" s="27"/>
      <c r="GP131" s="27"/>
      <c r="GQ131" s="27"/>
      <c r="GR131" s="27"/>
      <c r="GS131" s="27"/>
      <c r="GT131" s="27"/>
      <c r="GU131" s="27"/>
      <c r="GV131" s="27"/>
      <c r="GW131" s="27"/>
      <c r="GX131" s="27"/>
      <c r="GY131" s="27"/>
      <c r="GZ131" s="27"/>
      <c r="HA131" s="27"/>
      <c r="HB131" s="27"/>
      <c r="HC131" s="27"/>
      <c r="HD131" s="27"/>
      <c r="HE131" s="27"/>
      <c r="HF131" s="27"/>
      <c r="HG131" s="27"/>
      <c r="HH131" s="27"/>
      <c r="HI131" s="27"/>
      <c r="HJ131" s="27"/>
      <c r="HK131" s="27"/>
      <c r="HL131" s="27"/>
      <c r="HM131" s="27"/>
      <c r="HN131" s="27"/>
      <c r="HO131" s="27"/>
      <c r="HP131" s="27"/>
      <c r="HQ131" s="27"/>
      <c r="HR131" s="27"/>
      <c r="HS131" s="27"/>
      <c r="HT131" s="27"/>
      <c r="HU131" s="27"/>
      <c r="HV131" s="27"/>
      <c r="HW131" s="27"/>
      <c r="HX131" s="27"/>
      <c r="HY131" s="27"/>
      <c r="HZ131" s="27"/>
      <c r="IA131" s="27"/>
      <c r="IB131" s="27"/>
      <c r="IC131" s="27"/>
      <c r="ID131" s="27"/>
      <c r="IE131" s="27"/>
      <c r="IF131" s="27"/>
      <c r="IG131" s="27"/>
      <c r="IH131" s="27"/>
      <c r="II131" s="27"/>
      <c r="IJ131" s="27"/>
    </row>
    <row r="132" spans="1:244" s="28" customFormat="1" ht="21" customHeight="1">
      <c r="A132" s="428"/>
      <c r="B132" s="459"/>
      <c r="C132" s="466"/>
      <c r="D132" s="484"/>
      <c r="E132" s="585"/>
      <c r="F132" s="239" t="s">
        <v>9</v>
      </c>
      <c r="G132" s="81">
        <f>SUM(G130,G131)</f>
        <v>5</v>
      </c>
      <c r="H132" s="81">
        <f>SUM(H130,H131)</f>
        <v>41.3</v>
      </c>
      <c r="I132" s="81">
        <f>SUM(I130,I131)</f>
        <v>73.3</v>
      </c>
      <c r="J132" s="81">
        <f>SUM(J130,J131)</f>
        <v>0</v>
      </c>
      <c r="K132" s="673"/>
      <c r="L132" s="674"/>
      <c r="M132" s="674"/>
      <c r="N132" s="675"/>
      <c r="O132" s="25"/>
      <c r="P132" s="26"/>
      <c r="Q132" s="29"/>
      <c r="R132" s="221"/>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c r="CJ132" s="27"/>
      <c r="CK132" s="27"/>
      <c r="CL132" s="27"/>
      <c r="CM132" s="27"/>
      <c r="CN132" s="27"/>
      <c r="CO132" s="27"/>
      <c r="CP132" s="27"/>
      <c r="CQ132" s="27"/>
      <c r="CR132" s="27"/>
      <c r="CS132" s="27"/>
      <c r="CT132" s="27"/>
      <c r="CU132" s="27"/>
      <c r="CV132" s="27"/>
      <c r="CW132" s="27"/>
      <c r="CX132" s="27"/>
      <c r="CY132" s="27"/>
      <c r="CZ132" s="27"/>
      <c r="DA132" s="27"/>
      <c r="DB132" s="27"/>
      <c r="DC132" s="27"/>
      <c r="DD132" s="27"/>
      <c r="DE132" s="27"/>
      <c r="DF132" s="27"/>
      <c r="DG132" s="27"/>
      <c r="DH132" s="27"/>
      <c r="DI132" s="27"/>
      <c r="DJ132" s="27"/>
      <c r="DK132" s="27"/>
      <c r="DL132" s="27"/>
      <c r="DM132" s="27"/>
      <c r="DN132" s="27"/>
      <c r="DO132" s="27"/>
      <c r="DP132" s="27"/>
      <c r="DQ132" s="27"/>
      <c r="DR132" s="27"/>
      <c r="DS132" s="27"/>
      <c r="DT132" s="27"/>
      <c r="DU132" s="27"/>
      <c r="DV132" s="27"/>
      <c r="DW132" s="27"/>
      <c r="DX132" s="27"/>
      <c r="DY132" s="27"/>
      <c r="DZ132" s="27"/>
      <c r="EA132" s="27"/>
      <c r="EB132" s="27"/>
      <c r="EC132" s="27"/>
      <c r="ED132" s="27"/>
      <c r="EE132" s="27"/>
      <c r="EF132" s="27"/>
      <c r="EG132" s="27"/>
      <c r="EH132" s="27"/>
      <c r="EI132" s="27"/>
      <c r="EJ132" s="27"/>
      <c r="EK132" s="27"/>
      <c r="EL132" s="27"/>
      <c r="EM132" s="27"/>
      <c r="EN132" s="27"/>
      <c r="EO132" s="27"/>
      <c r="EP132" s="27"/>
      <c r="EQ132" s="27"/>
      <c r="ER132" s="27"/>
      <c r="ES132" s="27"/>
      <c r="ET132" s="27"/>
      <c r="EU132" s="27"/>
      <c r="EV132" s="27"/>
      <c r="EW132" s="27"/>
      <c r="EX132" s="27"/>
      <c r="EY132" s="27"/>
      <c r="EZ132" s="27"/>
      <c r="FA132" s="27"/>
      <c r="FB132" s="27"/>
      <c r="FC132" s="27"/>
      <c r="FD132" s="27"/>
      <c r="FE132" s="27"/>
      <c r="FF132" s="27"/>
      <c r="FG132" s="27"/>
      <c r="FH132" s="27"/>
      <c r="FI132" s="27"/>
      <c r="FJ132" s="27"/>
      <c r="FK132" s="27"/>
      <c r="FL132" s="27"/>
      <c r="FM132" s="27"/>
      <c r="FN132" s="27"/>
      <c r="FO132" s="27"/>
      <c r="FP132" s="27"/>
      <c r="FQ132" s="27"/>
      <c r="FR132" s="27"/>
      <c r="FS132" s="27"/>
      <c r="FT132" s="27"/>
      <c r="FU132" s="27"/>
      <c r="FV132" s="27"/>
      <c r="FW132" s="27"/>
      <c r="FX132" s="27"/>
      <c r="FY132" s="27"/>
      <c r="FZ132" s="27"/>
      <c r="GA132" s="27"/>
      <c r="GB132" s="27"/>
      <c r="GC132" s="27"/>
      <c r="GD132" s="27"/>
      <c r="GE132" s="27"/>
      <c r="GF132" s="27"/>
      <c r="GG132" s="27"/>
      <c r="GH132" s="27"/>
      <c r="GI132" s="27"/>
      <c r="GJ132" s="27"/>
      <c r="GK132" s="27"/>
      <c r="GL132" s="27"/>
      <c r="GM132" s="27"/>
      <c r="GN132" s="27"/>
      <c r="GO132" s="27"/>
      <c r="GP132" s="27"/>
      <c r="GQ132" s="27"/>
      <c r="GR132" s="27"/>
      <c r="GS132" s="27"/>
      <c r="GT132" s="27"/>
      <c r="GU132" s="27"/>
      <c r="GV132" s="27"/>
      <c r="GW132" s="27"/>
      <c r="GX132" s="27"/>
      <c r="GY132" s="27"/>
      <c r="GZ132" s="27"/>
      <c r="HA132" s="27"/>
      <c r="HB132" s="27"/>
      <c r="HC132" s="27"/>
      <c r="HD132" s="27"/>
      <c r="HE132" s="27"/>
      <c r="HF132" s="27"/>
      <c r="HG132" s="27"/>
      <c r="HH132" s="27"/>
      <c r="HI132" s="27"/>
      <c r="HJ132" s="27"/>
      <c r="HK132" s="27"/>
      <c r="HL132" s="27"/>
      <c r="HM132" s="27"/>
      <c r="HN132" s="27"/>
      <c r="HO132" s="27"/>
      <c r="HP132" s="27"/>
      <c r="HQ132" s="27"/>
      <c r="HR132" s="27"/>
      <c r="HS132" s="27"/>
      <c r="HT132" s="27"/>
      <c r="HU132" s="27"/>
      <c r="HV132" s="27"/>
      <c r="HW132" s="27"/>
      <c r="HX132" s="27"/>
      <c r="HY132" s="27"/>
      <c r="HZ132" s="27"/>
      <c r="IA132" s="27"/>
      <c r="IB132" s="27"/>
      <c r="IC132" s="27"/>
      <c r="ID132" s="27"/>
      <c r="IE132" s="27"/>
      <c r="IF132" s="27"/>
      <c r="IG132" s="27"/>
      <c r="IH132" s="27"/>
      <c r="II132" s="27"/>
      <c r="IJ132" s="27"/>
    </row>
    <row r="133" spans="1:244" s="28" customFormat="1" ht="33" customHeight="1">
      <c r="A133" s="426" t="s">
        <v>19</v>
      </c>
      <c r="B133" s="457" t="s">
        <v>13</v>
      </c>
      <c r="C133" s="528" t="s">
        <v>75</v>
      </c>
      <c r="D133" s="482" t="s">
        <v>160</v>
      </c>
      <c r="E133" s="518" t="s">
        <v>108</v>
      </c>
      <c r="F133" s="241" t="s">
        <v>36</v>
      </c>
      <c r="G133" s="261"/>
      <c r="H133" s="50"/>
      <c r="I133" s="51">
        <v>200</v>
      </c>
      <c r="J133" s="51"/>
      <c r="K133" s="671" t="s">
        <v>60</v>
      </c>
      <c r="L133" s="183"/>
      <c r="M133" s="620">
        <v>4</v>
      </c>
      <c r="N133" s="620"/>
      <c r="O133" s="25"/>
      <c r="P133" s="26"/>
      <c r="Q133" s="215"/>
      <c r="R133" s="221"/>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c r="CJ133" s="27"/>
      <c r="CK133" s="27"/>
      <c r="CL133" s="27"/>
      <c r="CM133" s="27"/>
      <c r="CN133" s="27"/>
      <c r="CO133" s="27"/>
      <c r="CP133" s="27"/>
      <c r="CQ133" s="27"/>
      <c r="CR133" s="27"/>
      <c r="CS133" s="27"/>
      <c r="CT133" s="27"/>
      <c r="CU133" s="27"/>
      <c r="CV133" s="27"/>
      <c r="CW133" s="27"/>
      <c r="CX133" s="27"/>
      <c r="CY133" s="27"/>
      <c r="CZ133" s="27"/>
      <c r="DA133" s="27"/>
      <c r="DB133" s="27"/>
      <c r="DC133" s="27"/>
      <c r="DD133" s="27"/>
      <c r="DE133" s="27"/>
      <c r="DF133" s="27"/>
      <c r="DG133" s="27"/>
      <c r="DH133" s="27"/>
      <c r="DI133" s="27"/>
      <c r="DJ133" s="27"/>
      <c r="DK133" s="27"/>
      <c r="DL133" s="27"/>
      <c r="DM133" s="27"/>
      <c r="DN133" s="27"/>
      <c r="DO133" s="27"/>
      <c r="DP133" s="27"/>
      <c r="DQ133" s="27"/>
      <c r="DR133" s="27"/>
      <c r="DS133" s="27"/>
      <c r="DT133" s="27"/>
      <c r="DU133" s="27"/>
      <c r="DV133" s="27"/>
      <c r="DW133" s="27"/>
      <c r="DX133" s="27"/>
      <c r="DY133" s="27"/>
      <c r="DZ133" s="27"/>
      <c r="EA133" s="27"/>
      <c r="EB133" s="27"/>
      <c r="EC133" s="27"/>
      <c r="ED133" s="27"/>
      <c r="EE133" s="27"/>
      <c r="EF133" s="27"/>
      <c r="EG133" s="27"/>
      <c r="EH133" s="27"/>
      <c r="EI133" s="27"/>
      <c r="EJ133" s="27"/>
      <c r="EK133" s="27"/>
      <c r="EL133" s="27"/>
      <c r="EM133" s="27"/>
      <c r="EN133" s="27"/>
      <c r="EO133" s="27"/>
      <c r="EP133" s="27"/>
      <c r="EQ133" s="27"/>
      <c r="ER133" s="27"/>
      <c r="ES133" s="27"/>
      <c r="ET133" s="27"/>
      <c r="EU133" s="27"/>
      <c r="EV133" s="27"/>
      <c r="EW133" s="27"/>
      <c r="EX133" s="27"/>
      <c r="EY133" s="27"/>
      <c r="EZ133" s="27"/>
      <c r="FA133" s="27"/>
      <c r="FB133" s="27"/>
      <c r="FC133" s="27"/>
      <c r="FD133" s="27"/>
      <c r="FE133" s="27"/>
      <c r="FF133" s="27"/>
      <c r="FG133" s="27"/>
      <c r="FH133" s="27"/>
      <c r="FI133" s="27"/>
      <c r="FJ133" s="27"/>
      <c r="FK133" s="27"/>
      <c r="FL133" s="27"/>
      <c r="FM133" s="27"/>
      <c r="FN133" s="27"/>
      <c r="FO133" s="27"/>
      <c r="FP133" s="27"/>
      <c r="FQ133" s="27"/>
      <c r="FR133" s="27"/>
      <c r="FS133" s="27"/>
      <c r="FT133" s="27"/>
      <c r="FU133" s="27"/>
      <c r="FV133" s="27"/>
      <c r="FW133" s="27"/>
      <c r="FX133" s="27"/>
      <c r="FY133" s="27"/>
      <c r="FZ133" s="27"/>
      <c r="GA133" s="27"/>
      <c r="GB133" s="27"/>
      <c r="GC133" s="27"/>
      <c r="GD133" s="27"/>
      <c r="GE133" s="27"/>
      <c r="GF133" s="27"/>
      <c r="GG133" s="27"/>
      <c r="GH133" s="27"/>
      <c r="GI133" s="27"/>
      <c r="GJ133" s="27"/>
      <c r="GK133" s="27"/>
      <c r="GL133" s="27"/>
      <c r="GM133" s="27"/>
      <c r="GN133" s="27"/>
      <c r="GO133" s="27"/>
      <c r="GP133" s="27"/>
      <c r="GQ133" s="27"/>
      <c r="GR133" s="27"/>
      <c r="GS133" s="27"/>
      <c r="GT133" s="27"/>
      <c r="GU133" s="27"/>
      <c r="GV133" s="27"/>
      <c r="GW133" s="27"/>
      <c r="GX133" s="27"/>
      <c r="GY133" s="27"/>
      <c r="GZ133" s="27"/>
      <c r="HA133" s="27"/>
      <c r="HB133" s="27"/>
      <c r="HC133" s="27"/>
      <c r="HD133" s="27"/>
      <c r="HE133" s="27"/>
      <c r="HF133" s="27"/>
      <c r="HG133" s="27"/>
      <c r="HH133" s="27"/>
      <c r="HI133" s="27"/>
      <c r="HJ133" s="27"/>
      <c r="HK133" s="27"/>
      <c r="HL133" s="27"/>
      <c r="HM133" s="27"/>
      <c r="HN133" s="27"/>
      <c r="HO133" s="27"/>
      <c r="HP133" s="27"/>
      <c r="HQ133" s="27"/>
      <c r="HR133" s="27"/>
      <c r="HS133" s="27"/>
      <c r="HT133" s="27"/>
      <c r="HU133" s="27"/>
      <c r="HV133" s="27"/>
      <c r="HW133" s="27"/>
      <c r="HX133" s="27"/>
      <c r="HY133" s="27"/>
      <c r="HZ133" s="27"/>
      <c r="IA133" s="27"/>
      <c r="IB133" s="27"/>
      <c r="IC133" s="27"/>
      <c r="ID133" s="27"/>
      <c r="IE133" s="27"/>
      <c r="IF133" s="27"/>
      <c r="IG133" s="27"/>
      <c r="IH133" s="27"/>
      <c r="II133" s="27"/>
      <c r="IJ133" s="27"/>
    </row>
    <row r="134" spans="1:244" s="28" customFormat="1" ht="21" customHeight="1">
      <c r="A134" s="427"/>
      <c r="B134" s="458"/>
      <c r="C134" s="529"/>
      <c r="D134" s="483"/>
      <c r="E134" s="519"/>
      <c r="F134" s="241" t="s">
        <v>27</v>
      </c>
      <c r="G134" s="261"/>
      <c r="H134" s="50"/>
      <c r="I134" s="53">
        <v>1000</v>
      </c>
      <c r="J134" s="53"/>
      <c r="K134" s="672"/>
      <c r="L134" s="184"/>
      <c r="M134" s="622"/>
      <c r="N134" s="622"/>
      <c r="O134" s="25"/>
      <c r="P134" s="26"/>
      <c r="Q134" s="2"/>
      <c r="R134" s="221"/>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c r="CJ134" s="27"/>
      <c r="CK134" s="27"/>
      <c r="CL134" s="27"/>
      <c r="CM134" s="27"/>
      <c r="CN134" s="27"/>
      <c r="CO134" s="27"/>
      <c r="CP134" s="27"/>
      <c r="CQ134" s="27"/>
      <c r="CR134" s="27"/>
      <c r="CS134" s="27"/>
      <c r="CT134" s="27"/>
      <c r="CU134" s="27"/>
      <c r="CV134" s="27"/>
      <c r="CW134" s="27"/>
      <c r="CX134" s="27"/>
      <c r="CY134" s="27"/>
      <c r="CZ134" s="27"/>
      <c r="DA134" s="27"/>
      <c r="DB134" s="27"/>
      <c r="DC134" s="27"/>
      <c r="DD134" s="27"/>
      <c r="DE134" s="27"/>
      <c r="DF134" s="27"/>
      <c r="DG134" s="27"/>
      <c r="DH134" s="27"/>
      <c r="DI134" s="27"/>
      <c r="DJ134" s="27"/>
      <c r="DK134" s="27"/>
      <c r="DL134" s="27"/>
      <c r="DM134" s="27"/>
      <c r="DN134" s="27"/>
      <c r="DO134" s="27"/>
      <c r="DP134" s="27"/>
      <c r="DQ134" s="27"/>
      <c r="DR134" s="27"/>
      <c r="DS134" s="27"/>
      <c r="DT134" s="27"/>
      <c r="DU134" s="27"/>
      <c r="DV134" s="27"/>
      <c r="DW134" s="27"/>
      <c r="DX134" s="27"/>
      <c r="DY134" s="27"/>
      <c r="DZ134" s="27"/>
      <c r="EA134" s="27"/>
      <c r="EB134" s="27"/>
      <c r="EC134" s="27"/>
      <c r="ED134" s="27"/>
      <c r="EE134" s="27"/>
      <c r="EF134" s="27"/>
      <c r="EG134" s="27"/>
      <c r="EH134" s="27"/>
      <c r="EI134" s="27"/>
      <c r="EJ134" s="27"/>
      <c r="EK134" s="27"/>
      <c r="EL134" s="27"/>
      <c r="EM134" s="27"/>
      <c r="EN134" s="27"/>
      <c r="EO134" s="27"/>
      <c r="EP134" s="27"/>
      <c r="EQ134" s="27"/>
      <c r="ER134" s="27"/>
      <c r="ES134" s="27"/>
      <c r="ET134" s="27"/>
      <c r="EU134" s="27"/>
      <c r="EV134" s="27"/>
      <c r="EW134" s="27"/>
      <c r="EX134" s="27"/>
      <c r="EY134" s="27"/>
      <c r="EZ134" s="27"/>
      <c r="FA134" s="27"/>
      <c r="FB134" s="27"/>
      <c r="FC134" s="27"/>
      <c r="FD134" s="27"/>
      <c r="FE134" s="27"/>
      <c r="FF134" s="27"/>
      <c r="FG134" s="27"/>
      <c r="FH134" s="27"/>
      <c r="FI134" s="27"/>
      <c r="FJ134" s="27"/>
      <c r="FK134" s="27"/>
      <c r="FL134" s="27"/>
      <c r="FM134" s="27"/>
      <c r="FN134" s="27"/>
      <c r="FO134" s="27"/>
      <c r="FP134" s="27"/>
      <c r="FQ134" s="27"/>
      <c r="FR134" s="27"/>
      <c r="FS134" s="27"/>
      <c r="FT134" s="27"/>
      <c r="FU134" s="27"/>
      <c r="FV134" s="27"/>
      <c r="FW134" s="27"/>
      <c r="FX134" s="27"/>
      <c r="FY134" s="27"/>
      <c r="FZ134" s="27"/>
      <c r="GA134" s="27"/>
      <c r="GB134" s="27"/>
      <c r="GC134" s="27"/>
      <c r="GD134" s="27"/>
      <c r="GE134" s="27"/>
      <c r="GF134" s="27"/>
      <c r="GG134" s="27"/>
      <c r="GH134" s="27"/>
      <c r="GI134" s="27"/>
      <c r="GJ134" s="27"/>
      <c r="GK134" s="27"/>
      <c r="GL134" s="27"/>
      <c r="GM134" s="27"/>
      <c r="GN134" s="27"/>
      <c r="GO134" s="27"/>
      <c r="GP134" s="27"/>
      <c r="GQ134" s="27"/>
      <c r="GR134" s="27"/>
      <c r="GS134" s="27"/>
      <c r="GT134" s="27"/>
      <c r="GU134" s="27"/>
      <c r="GV134" s="27"/>
      <c r="GW134" s="27"/>
      <c r="GX134" s="27"/>
      <c r="GY134" s="27"/>
      <c r="GZ134" s="27"/>
      <c r="HA134" s="27"/>
      <c r="HB134" s="27"/>
      <c r="HC134" s="27"/>
      <c r="HD134" s="27"/>
      <c r="HE134" s="27"/>
      <c r="HF134" s="27"/>
      <c r="HG134" s="27"/>
      <c r="HH134" s="27"/>
      <c r="HI134" s="27"/>
      <c r="HJ134" s="27"/>
      <c r="HK134" s="27"/>
      <c r="HL134" s="27"/>
      <c r="HM134" s="27"/>
      <c r="HN134" s="27"/>
      <c r="HO134" s="27"/>
      <c r="HP134" s="27"/>
      <c r="HQ134" s="27"/>
      <c r="HR134" s="27"/>
      <c r="HS134" s="27"/>
      <c r="HT134" s="27"/>
      <c r="HU134" s="27"/>
      <c r="HV134" s="27"/>
      <c r="HW134" s="27"/>
      <c r="HX134" s="27"/>
      <c r="HY134" s="27"/>
      <c r="HZ134" s="27"/>
      <c r="IA134" s="27"/>
      <c r="IB134" s="27"/>
      <c r="IC134" s="27"/>
      <c r="ID134" s="27"/>
      <c r="IE134" s="27"/>
      <c r="IF134" s="27"/>
      <c r="IG134" s="27"/>
      <c r="IH134" s="27"/>
      <c r="II134" s="27"/>
      <c r="IJ134" s="27"/>
    </row>
    <row r="135" spans="1:244" s="28" customFormat="1" ht="20.25" customHeight="1">
      <c r="A135" s="428"/>
      <c r="B135" s="459"/>
      <c r="C135" s="480"/>
      <c r="D135" s="484"/>
      <c r="E135" s="585"/>
      <c r="F135" s="158" t="s">
        <v>9</v>
      </c>
      <c r="G135" s="73">
        <f>SUM(G133,G134)</f>
        <v>0</v>
      </c>
      <c r="H135" s="73">
        <f>SUM(H133,H134)</f>
        <v>0</v>
      </c>
      <c r="I135" s="73">
        <f>SUM(I133,I134)</f>
        <v>1200</v>
      </c>
      <c r="J135" s="73">
        <f>SUM(J133,J134)</f>
        <v>0</v>
      </c>
      <c r="K135" s="667"/>
      <c r="L135" s="668"/>
      <c r="M135" s="668"/>
      <c r="N135" s="669"/>
      <c r="O135" s="25"/>
      <c r="P135" s="26"/>
      <c r="Q135" s="29"/>
      <c r="R135" s="221"/>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c r="CJ135" s="27"/>
      <c r="CK135" s="27"/>
      <c r="CL135" s="27"/>
      <c r="CM135" s="27"/>
      <c r="CN135" s="27"/>
      <c r="CO135" s="27"/>
      <c r="CP135" s="27"/>
      <c r="CQ135" s="27"/>
      <c r="CR135" s="27"/>
      <c r="CS135" s="27"/>
      <c r="CT135" s="27"/>
      <c r="CU135" s="27"/>
      <c r="CV135" s="27"/>
      <c r="CW135" s="27"/>
      <c r="CX135" s="27"/>
      <c r="CY135" s="27"/>
      <c r="CZ135" s="27"/>
      <c r="DA135" s="27"/>
      <c r="DB135" s="27"/>
      <c r="DC135" s="27"/>
      <c r="DD135" s="27"/>
      <c r="DE135" s="27"/>
      <c r="DF135" s="27"/>
      <c r="DG135" s="27"/>
      <c r="DH135" s="27"/>
      <c r="DI135" s="27"/>
      <c r="DJ135" s="27"/>
      <c r="DK135" s="27"/>
      <c r="DL135" s="27"/>
      <c r="DM135" s="27"/>
      <c r="DN135" s="27"/>
      <c r="DO135" s="27"/>
      <c r="DP135" s="27"/>
      <c r="DQ135" s="27"/>
      <c r="DR135" s="27"/>
      <c r="DS135" s="27"/>
      <c r="DT135" s="27"/>
      <c r="DU135" s="27"/>
      <c r="DV135" s="27"/>
      <c r="DW135" s="27"/>
      <c r="DX135" s="27"/>
      <c r="DY135" s="27"/>
      <c r="DZ135" s="27"/>
      <c r="EA135" s="27"/>
      <c r="EB135" s="27"/>
      <c r="EC135" s="27"/>
      <c r="ED135" s="27"/>
      <c r="EE135" s="27"/>
      <c r="EF135" s="27"/>
      <c r="EG135" s="27"/>
      <c r="EH135" s="27"/>
      <c r="EI135" s="27"/>
      <c r="EJ135" s="27"/>
      <c r="EK135" s="27"/>
      <c r="EL135" s="27"/>
      <c r="EM135" s="27"/>
      <c r="EN135" s="27"/>
      <c r="EO135" s="27"/>
      <c r="EP135" s="27"/>
      <c r="EQ135" s="27"/>
      <c r="ER135" s="27"/>
      <c r="ES135" s="27"/>
      <c r="ET135" s="27"/>
      <c r="EU135" s="27"/>
      <c r="EV135" s="27"/>
      <c r="EW135" s="27"/>
      <c r="EX135" s="27"/>
      <c r="EY135" s="27"/>
      <c r="EZ135" s="27"/>
      <c r="FA135" s="27"/>
      <c r="FB135" s="27"/>
      <c r="FC135" s="27"/>
      <c r="FD135" s="27"/>
      <c r="FE135" s="27"/>
      <c r="FF135" s="27"/>
      <c r="FG135" s="27"/>
      <c r="FH135" s="27"/>
      <c r="FI135" s="27"/>
      <c r="FJ135" s="27"/>
      <c r="FK135" s="27"/>
      <c r="FL135" s="27"/>
      <c r="FM135" s="27"/>
      <c r="FN135" s="27"/>
      <c r="FO135" s="27"/>
      <c r="FP135" s="27"/>
      <c r="FQ135" s="27"/>
      <c r="FR135" s="27"/>
      <c r="FS135" s="27"/>
      <c r="FT135" s="27"/>
      <c r="FU135" s="27"/>
      <c r="FV135" s="27"/>
      <c r="FW135" s="27"/>
      <c r="FX135" s="27"/>
      <c r="FY135" s="27"/>
      <c r="FZ135" s="27"/>
      <c r="GA135" s="27"/>
      <c r="GB135" s="27"/>
      <c r="GC135" s="27"/>
      <c r="GD135" s="27"/>
      <c r="GE135" s="27"/>
      <c r="GF135" s="27"/>
      <c r="GG135" s="27"/>
      <c r="GH135" s="27"/>
      <c r="GI135" s="27"/>
      <c r="GJ135" s="27"/>
      <c r="GK135" s="27"/>
      <c r="GL135" s="27"/>
      <c r="GM135" s="27"/>
      <c r="GN135" s="27"/>
      <c r="GO135" s="27"/>
      <c r="GP135" s="27"/>
      <c r="GQ135" s="27"/>
      <c r="GR135" s="27"/>
      <c r="GS135" s="27"/>
      <c r="GT135" s="27"/>
      <c r="GU135" s="27"/>
      <c r="GV135" s="27"/>
      <c r="GW135" s="27"/>
      <c r="GX135" s="27"/>
      <c r="GY135" s="27"/>
      <c r="GZ135" s="27"/>
      <c r="HA135" s="27"/>
      <c r="HB135" s="27"/>
      <c r="HC135" s="27"/>
      <c r="HD135" s="27"/>
      <c r="HE135" s="27"/>
      <c r="HF135" s="27"/>
      <c r="HG135" s="27"/>
      <c r="HH135" s="27"/>
      <c r="HI135" s="27"/>
      <c r="HJ135" s="27"/>
      <c r="HK135" s="27"/>
      <c r="HL135" s="27"/>
      <c r="HM135" s="27"/>
      <c r="HN135" s="27"/>
      <c r="HO135" s="27"/>
      <c r="HP135" s="27"/>
      <c r="HQ135" s="27"/>
      <c r="HR135" s="27"/>
      <c r="HS135" s="27"/>
      <c r="HT135" s="27"/>
      <c r="HU135" s="27"/>
      <c r="HV135" s="27"/>
      <c r="HW135" s="27"/>
      <c r="HX135" s="27"/>
      <c r="HY135" s="27"/>
      <c r="HZ135" s="27"/>
      <c r="IA135" s="27"/>
      <c r="IB135" s="27"/>
      <c r="IC135" s="27"/>
      <c r="ID135" s="27"/>
      <c r="IE135" s="27"/>
      <c r="IF135" s="27"/>
      <c r="IG135" s="27"/>
      <c r="IH135" s="27"/>
      <c r="II135" s="27"/>
      <c r="IJ135" s="27"/>
    </row>
    <row r="136" spans="1:244" ht="20.25" customHeight="1">
      <c r="A136" s="426" t="s">
        <v>19</v>
      </c>
      <c r="B136" s="457" t="s">
        <v>13</v>
      </c>
      <c r="C136" s="528" t="s">
        <v>76</v>
      </c>
      <c r="D136" s="482" t="s">
        <v>161</v>
      </c>
      <c r="E136" s="518" t="s">
        <v>213</v>
      </c>
      <c r="F136" s="241" t="s">
        <v>36</v>
      </c>
      <c r="G136" s="261"/>
      <c r="H136" s="50"/>
      <c r="I136" s="189">
        <v>1475</v>
      </c>
      <c r="J136" s="129"/>
      <c r="K136" s="591" t="s">
        <v>173</v>
      </c>
      <c r="L136" s="588">
        <v>1.52</v>
      </c>
      <c r="M136" s="506"/>
      <c r="N136" s="506"/>
      <c r="Q136" s="215"/>
      <c r="R136" s="220"/>
    </row>
    <row r="137" spans="1:244" ht="24.75" customHeight="1">
      <c r="A137" s="427"/>
      <c r="B137" s="458"/>
      <c r="C137" s="529"/>
      <c r="D137" s="483"/>
      <c r="E137" s="519"/>
      <c r="F137" s="241" t="s">
        <v>123</v>
      </c>
      <c r="G137" s="261"/>
      <c r="H137" s="50">
        <v>50</v>
      </c>
      <c r="I137" s="189"/>
      <c r="J137" s="129"/>
      <c r="K137" s="592"/>
      <c r="L137" s="589"/>
      <c r="M137" s="507"/>
      <c r="N137" s="507"/>
      <c r="Q137" s="215"/>
      <c r="R137" s="220"/>
    </row>
    <row r="138" spans="1:244" ht="21.75" customHeight="1">
      <c r="A138" s="427"/>
      <c r="B138" s="458"/>
      <c r="C138" s="529"/>
      <c r="D138" s="483"/>
      <c r="E138" s="519"/>
      <c r="F138" s="241" t="s">
        <v>26</v>
      </c>
      <c r="G138" s="261"/>
      <c r="H138" s="50">
        <v>121.8</v>
      </c>
      <c r="I138" s="129"/>
      <c r="J138" s="129"/>
      <c r="K138" s="592"/>
      <c r="L138" s="589"/>
      <c r="M138" s="507"/>
      <c r="N138" s="507"/>
      <c r="R138" s="263"/>
    </row>
    <row r="139" spans="1:244" ht="22.5" customHeight="1">
      <c r="A139" s="427"/>
      <c r="B139" s="458"/>
      <c r="C139" s="529"/>
      <c r="D139" s="483"/>
      <c r="E139" s="519"/>
      <c r="F139" s="241" t="s">
        <v>27</v>
      </c>
      <c r="G139" s="261"/>
      <c r="H139" s="50">
        <v>1381</v>
      </c>
      <c r="I139" s="130"/>
      <c r="J139" s="130"/>
      <c r="K139" s="593"/>
      <c r="L139" s="590"/>
      <c r="M139" s="508"/>
      <c r="N139" s="508"/>
    </row>
    <row r="140" spans="1:244" ht="22.5" customHeight="1">
      <c r="A140" s="428"/>
      <c r="B140" s="459"/>
      <c r="C140" s="480"/>
      <c r="D140" s="484"/>
      <c r="E140" s="585"/>
      <c r="F140" s="158" t="s">
        <v>9</v>
      </c>
      <c r="G140" s="73">
        <f>SUM(G136:G139)</f>
        <v>0</v>
      </c>
      <c r="H140" s="73">
        <f>SUM(H136:H139)</f>
        <v>1552.8</v>
      </c>
      <c r="I140" s="73">
        <f>SUM(I136:I139)</f>
        <v>1475</v>
      </c>
      <c r="J140" s="73">
        <f>SUM(J136:J139)</f>
        <v>0</v>
      </c>
      <c r="K140" s="599"/>
      <c r="L140" s="600"/>
      <c r="M140" s="600"/>
      <c r="N140" s="601"/>
      <c r="Q140" s="3"/>
    </row>
    <row r="141" spans="1:244" ht="24.75" customHeight="1">
      <c r="A141" s="426" t="s">
        <v>19</v>
      </c>
      <c r="B141" s="457" t="s">
        <v>13</v>
      </c>
      <c r="C141" s="528" t="s">
        <v>109</v>
      </c>
      <c r="D141" s="482" t="s">
        <v>162</v>
      </c>
      <c r="E141" s="518" t="s">
        <v>214</v>
      </c>
      <c r="F141" s="241" t="s">
        <v>36</v>
      </c>
      <c r="G141" s="261"/>
      <c r="H141" s="50">
        <v>73.099999999999994</v>
      </c>
      <c r="I141" s="127"/>
      <c r="J141" s="127"/>
      <c r="K141" s="511" t="s">
        <v>174</v>
      </c>
      <c r="L141" s="602">
        <v>1.56</v>
      </c>
      <c r="M141" s="509"/>
      <c r="N141" s="509"/>
      <c r="O141" s="30"/>
      <c r="P141" s="31"/>
      <c r="Q141" s="215"/>
      <c r="R141" s="220"/>
    </row>
    <row r="142" spans="1:244" ht="21.75" customHeight="1">
      <c r="A142" s="427"/>
      <c r="B142" s="458"/>
      <c r="C142" s="529"/>
      <c r="D142" s="483"/>
      <c r="E142" s="519"/>
      <c r="F142" s="241" t="s">
        <v>27</v>
      </c>
      <c r="G142" s="262"/>
      <c r="H142" s="57">
        <v>244.4</v>
      </c>
      <c r="I142" s="128"/>
      <c r="J142" s="128"/>
      <c r="K142" s="512"/>
      <c r="L142" s="603"/>
      <c r="M142" s="510"/>
      <c r="N142" s="510"/>
      <c r="O142" s="30"/>
      <c r="P142" s="31"/>
      <c r="R142" s="263"/>
    </row>
    <row r="143" spans="1:244" ht="19.5" customHeight="1">
      <c r="A143" s="427"/>
      <c r="B143" s="458"/>
      <c r="C143" s="529"/>
      <c r="D143" s="483"/>
      <c r="E143" s="519"/>
      <c r="F143" s="190" t="s">
        <v>9</v>
      </c>
      <c r="G143" s="82">
        <f>SUM(G141,G142)</f>
        <v>0</v>
      </c>
      <c r="H143" s="82">
        <f>SUM(H141,H142)</f>
        <v>317.5</v>
      </c>
      <c r="I143" s="82"/>
      <c r="J143" s="82"/>
      <c r="K143" s="503"/>
      <c r="L143" s="504"/>
      <c r="M143" s="504"/>
      <c r="N143" s="505"/>
      <c r="O143" s="30"/>
      <c r="P143" s="31"/>
      <c r="Q143" s="3"/>
    </row>
    <row r="144" spans="1:244" ht="25.5" customHeight="1">
      <c r="A144" s="582" t="s">
        <v>19</v>
      </c>
      <c r="B144" s="579" t="s">
        <v>13</v>
      </c>
      <c r="C144" s="513" t="s">
        <v>215</v>
      </c>
      <c r="D144" s="522" t="s">
        <v>200</v>
      </c>
      <c r="E144" s="525" t="s">
        <v>199</v>
      </c>
      <c r="F144" s="241" t="s">
        <v>36</v>
      </c>
      <c r="G144" s="331"/>
      <c r="H144" s="353">
        <v>515</v>
      </c>
      <c r="I144" s="354">
        <v>3500</v>
      </c>
      <c r="J144" s="125"/>
      <c r="K144" s="327" t="s">
        <v>201</v>
      </c>
      <c r="L144" s="192"/>
      <c r="M144" s="235"/>
      <c r="N144" s="116">
        <v>7</v>
      </c>
      <c r="O144" s="30"/>
      <c r="P144" s="31"/>
      <c r="Q144" s="726"/>
      <c r="R144" s="726"/>
      <c r="S144" s="344"/>
    </row>
    <row r="145" spans="1:246" ht="23.25" customHeight="1">
      <c r="A145" s="583"/>
      <c r="B145" s="580"/>
      <c r="C145" s="514"/>
      <c r="D145" s="523"/>
      <c r="E145" s="526"/>
      <c r="F145" s="242" t="s">
        <v>124</v>
      </c>
      <c r="G145" s="331"/>
      <c r="H145" s="353">
        <v>566</v>
      </c>
      <c r="I145" s="355">
        <v>3500</v>
      </c>
      <c r="J145" s="355">
        <v>2400</v>
      </c>
      <c r="K145" s="328" t="s">
        <v>202</v>
      </c>
      <c r="L145" s="329">
        <v>10</v>
      </c>
      <c r="M145" s="329">
        <v>20</v>
      </c>
      <c r="N145" s="330">
        <v>30</v>
      </c>
      <c r="O145" s="30"/>
      <c r="P145" s="31"/>
      <c r="Q145" s="344"/>
      <c r="R145" s="344"/>
      <c r="S145" s="344"/>
    </row>
    <row r="146" spans="1:246" ht="26.25" customHeight="1">
      <c r="A146" s="584"/>
      <c r="B146" s="581"/>
      <c r="C146" s="515"/>
      <c r="D146" s="524"/>
      <c r="E146" s="527"/>
      <c r="F146" s="191" t="s">
        <v>9</v>
      </c>
      <c r="G146" s="83">
        <f>SUM(G144+G145)</f>
        <v>0</v>
      </c>
      <c r="H146" s="83">
        <f>SUM(H144+H145)</f>
        <v>1081</v>
      </c>
      <c r="I146" s="83">
        <f>SUM(I144+I145)</f>
        <v>7000</v>
      </c>
      <c r="J146" s="83">
        <f>SUM(J144+J145)</f>
        <v>2400</v>
      </c>
      <c r="K146" s="444"/>
      <c r="L146" s="445"/>
      <c r="M146" s="445"/>
      <c r="N146" s="446"/>
      <c r="O146" s="30"/>
      <c r="P146" s="31"/>
      <c r="Q146" s="3"/>
    </row>
    <row r="147" spans="1:246" s="302" customFormat="1">
      <c r="A147" s="313" t="s">
        <v>19</v>
      </c>
      <c r="B147" s="314" t="s">
        <v>13</v>
      </c>
      <c r="C147" s="324" t="s">
        <v>18</v>
      </c>
      <c r="D147" s="325"/>
      <c r="E147" s="325"/>
      <c r="F147" s="326"/>
      <c r="G147" s="315">
        <f>SUM(G107+G111+G115+G117+G119+G121+G125+G129+G132+G135+G140+G143+G146)</f>
        <v>1939.6999999999998</v>
      </c>
      <c r="H147" s="315">
        <f t="shared" ref="H147:J147" si="1">SUM(H107+H111+H115+H117+H119+H121+H125+H129+H132+H135+H140+H143+H146)</f>
        <v>9564.9000000000015</v>
      </c>
      <c r="I147" s="315">
        <f t="shared" si="1"/>
        <v>16534.060000000001</v>
      </c>
      <c r="J147" s="315">
        <f t="shared" si="1"/>
        <v>8948.2000000000007</v>
      </c>
      <c r="K147" s="594"/>
      <c r="L147" s="595"/>
      <c r="M147" s="595"/>
      <c r="N147" s="596"/>
      <c r="O147" s="301"/>
      <c r="P147" s="303"/>
      <c r="Q147" s="300"/>
      <c r="R147" s="304"/>
      <c r="S147" s="300"/>
      <c r="T147" s="300"/>
      <c r="U147" s="300"/>
      <c r="V147" s="300"/>
      <c r="W147" s="300"/>
      <c r="X147" s="300"/>
      <c r="Y147" s="300"/>
      <c r="Z147" s="300"/>
      <c r="AA147" s="300"/>
      <c r="AB147" s="300"/>
      <c r="AC147" s="300"/>
      <c r="AD147" s="300"/>
      <c r="AE147" s="300"/>
      <c r="AF147" s="300"/>
      <c r="AG147" s="300"/>
      <c r="AH147" s="300"/>
      <c r="AI147" s="300"/>
      <c r="AJ147" s="300"/>
      <c r="AK147" s="300"/>
      <c r="AL147" s="300"/>
      <c r="AM147" s="300"/>
      <c r="AN147" s="300"/>
      <c r="AO147" s="300"/>
      <c r="AP147" s="300"/>
      <c r="AQ147" s="300"/>
      <c r="AR147" s="300"/>
      <c r="AS147" s="300"/>
      <c r="AT147" s="300"/>
      <c r="AU147" s="300"/>
      <c r="AV147" s="300"/>
      <c r="AW147" s="300"/>
      <c r="AX147" s="300"/>
      <c r="AY147" s="300"/>
      <c r="AZ147" s="300"/>
      <c r="BA147" s="300"/>
      <c r="BB147" s="300"/>
      <c r="BC147" s="300"/>
      <c r="BD147" s="300"/>
      <c r="BE147" s="300"/>
      <c r="BF147" s="300"/>
      <c r="BG147" s="300"/>
      <c r="BH147" s="300"/>
      <c r="BI147" s="300"/>
      <c r="BJ147" s="300"/>
      <c r="BK147" s="300"/>
      <c r="BL147" s="300"/>
      <c r="BM147" s="300"/>
      <c r="BN147" s="300"/>
      <c r="BO147" s="300"/>
      <c r="BP147" s="300"/>
      <c r="BQ147" s="300"/>
      <c r="BR147" s="300"/>
      <c r="BS147" s="300"/>
      <c r="BT147" s="300"/>
      <c r="BU147" s="300"/>
      <c r="BV147" s="300"/>
      <c r="BW147" s="300"/>
      <c r="BX147" s="300"/>
      <c r="BY147" s="300"/>
      <c r="BZ147" s="300"/>
      <c r="CA147" s="300"/>
      <c r="CB147" s="300"/>
      <c r="CC147" s="300"/>
      <c r="CD147" s="300"/>
      <c r="CE147" s="300"/>
      <c r="CF147" s="300"/>
      <c r="CG147" s="300"/>
      <c r="CH147" s="300"/>
      <c r="CI147" s="300"/>
      <c r="CJ147" s="300"/>
      <c r="CK147" s="300"/>
      <c r="CL147" s="300"/>
      <c r="CM147" s="300"/>
      <c r="CN147" s="300"/>
      <c r="CO147" s="300"/>
      <c r="CP147" s="300"/>
      <c r="CQ147" s="300"/>
      <c r="CR147" s="300"/>
      <c r="CS147" s="300"/>
      <c r="CT147" s="300"/>
      <c r="CU147" s="300"/>
      <c r="CV147" s="300"/>
      <c r="CW147" s="300"/>
      <c r="CX147" s="300"/>
      <c r="CY147" s="300"/>
      <c r="CZ147" s="300"/>
      <c r="DA147" s="300"/>
      <c r="DB147" s="300"/>
      <c r="DC147" s="300"/>
      <c r="DD147" s="300"/>
      <c r="DE147" s="300"/>
      <c r="DF147" s="300"/>
      <c r="DG147" s="300"/>
      <c r="DH147" s="300"/>
      <c r="DI147" s="300"/>
      <c r="DJ147" s="300"/>
      <c r="DK147" s="300"/>
      <c r="DL147" s="300"/>
      <c r="DM147" s="300"/>
      <c r="DN147" s="300"/>
      <c r="DO147" s="300"/>
      <c r="DP147" s="300"/>
      <c r="DQ147" s="300"/>
      <c r="DR147" s="300"/>
      <c r="DS147" s="300"/>
      <c r="DT147" s="300"/>
      <c r="DU147" s="300"/>
      <c r="DV147" s="300"/>
      <c r="DW147" s="300"/>
      <c r="DX147" s="300"/>
      <c r="DY147" s="300"/>
      <c r="DZ147" s="300"/>
      <c r="EA147" s="300"/>
      <c r="EB147" s="300"/>
      <c r="EC147" s="300"/>
      <c r="ED147" s="300"/>
      <c r="EE147" s="300"/>
      <c r="EF147" s="300"/>
      <c r="EG147" s="300"/>
      <c r="EH147" s="300"/>
      <c r="EI147" s="300"/>
      <c r="EJ147" s="300"/>
      <c r="EK147" s="300"/>
      <c r="EL147" s="300"/>
      <c r="EM147" s="300"/>
      <c r="EN147" s="300"/>
      <c r="EO147" s="300"/>
      <c r="EP147" s="300"/>
      <c r="EQ147" s="300"/>
      <c r="ER147" s="300"/>
      <c r="ES147" s="300"/>
      <c r="ET147" s="300"/>
      <c r="EU147" s="300"/>
      <c r="EV147" s="300"/>
      <c r="EW147" s="300"/>
      <c r="EX147" s="300"/>
      <c r="EY147" s="300"/>
      <c r="EZ147" s="300"/>
      <c r="FA147" s="300"/>
      <c r="FB147" s="300"/>
      <c r="FC147" s="300"/>
      <c r="FD147" s="300"/>
      <c r="FE147" s="300"/>
      <c r="FF147" s="300"/>
      <c r="FG147" s="300"/>
      <c r="FH147" s="300"/>
      <c r="FI147" s="300"/>
      <c r="FJ147" s="300"/>
      <c r="FK147" s="300"/>
      <c r="FL147" s="300"/>
      <c r="FM147" s="300"/>
      <c r="FN147" s="300"/>
      <c r="FO147" s="300"/>
      <c r="FP147" s="300"/>
      <c r="FQ147" s="300"/>
      <c r="FR147" s="300"/>
      <c r="FS147" s="300"/>
      <c r="FT147" s="300"/>
      <c r="FU147" s="300"/>
      <c r="FV147" s="300"/>
      <c r="FW147" s="300"/>
      <c r="FX147" s="300"/>
      <c r="FY147" s="300"/>
      <c r="FZ147" s="300"/>
      <c r="GA147" s="300"/>
      <c r="GB147" s="300"/>
      <c r="GC147" s="300"/>
      <c r="GD147" s="300"/>
      <c r="GE147" s="300"/>
      <c r="GF147" s="300"/>
      <c r="GG147" s="300"/>
      <c r="GH147" s="300"/>
      <c r="GI147" s="300"/>
      <c r="GJ147" s="300"/>
      <c r="GK147" s="300"/>
      <c r="GL147" s="300"/>
      <c r="GM147" s="300"/>
      <c r="GN147" s="300"/>
      <c r="GO147" s="300"/>
      <c r="GP147" s="300"/>
      <c r="GQ147" s="300"/>
      <c r="GR147" s="300"/>
      <c r="GS147" s="300"/>
      <c r="GT147" s="300"/>
      <c r="GU147" s="300"/>
      <c r="GV147" s="300"/>
      <c r="GW147" s="300"/>
      <c r="GX147" s="300"/>
      <c r="GY147" s="300"/>
      <c r="GZ147" s="300"/>
      <c r="HA147" s="300"/>
      <c r="HB147" s="300"/>
      <c r="HC147" s="300"/>
      <c r="HD147" s="300"/>
      <c r="HE147" s="300"/>
      <c r="HF147" s="300"/>
      <c r="HG147" s="300"/>
      <c r="HH147" s="300"/>
      <c r="HI147" s="300"/>
      <c r="HJ147" s="300"/>
      <c r="HK147" s="300"/>
      <c r="HL147" s="300"/>
      <c r="HM147" s="300"/>
      <c r="HN147" s="300"/>
      <c r="HO147" s="300"/>
      <c r="HP147" s="300"/>
      <c r="HQ147" s="300"/>
      <c r="HR147" s="300"/>
      <c r="HS147" s="300"/>
      <c r="HT147" s="300"/>
      <c r="HU147" s="300"/>
      <c r="HV147" s="300"/>
      <c r="HW147" s="300"/>
      <c r="HX147" s="300"/>
      <c r="HY147" s="300"/>
      <c r="HZ147" s="300"/>
      <c r="IA147" s="300"/>
      <c r="IB147" s="300"/>
      <c r="IC147" s="300"/>
      <c r="ID147" s="300"/>
      <c r="IE147" s="300"/>
      <c r="IF147" s="300"/>
      <c r="IG147" s="300"/>
      <c r="IH147" s="300"/>
      <c r="II147" s="300"/>
      <c r="IJ147" s="300"/>
      <c r="IK147" s="13"/>
      <c r="IL147" s="13"/>
    </row>
    <row r="148" spans="1:246" s="302" customFormat="1">
      <c r="A148" s="313" t="s">
        <v>19</v>
      </c>
      <c r="B148" s="314" t="s">
        <v>19</v>
      </c>
      <c r="C148" s="316" t="s">
        <v>39</v>
      </c>
      <c r="D148" s="316"/>
      <c r="E148" s="316"/>
      <c r="F148" s="317"/>
      <c r="G148" s="316"/>
      <c r="H148" s="316"/>
      <c r="I148" s="316"/>
      <c r="J148" s="316"/>
      <c r="K148" s="676"/>
      <c r="L148" s="677"/>
      <c r="M148" s="677"/>
      <c r="N148" s="678"/>
      <c r="O148" s="301"/>
      <c r="P148" s="303"/>
      <c r="Q148" s="300"/>
      <c r="R148" s="222"/>
      <c r="S148" s="198"/>
      <c r="T148" s="198"/>
      <c r="U148" s="198"/>
      <c r="V148" s="198"/>
      <c r="W148" s="198"/>
      <c r="X148" s="300"/>
      <c r="Y148" s="300"/>
      <c r="Z148" s="300"/>
      <c r="AA148" s="300"/>
      <c r="AB148" s="300"/>
      <c r="AC148" s="300"/>
      <c r="AD148" s="300"/>
      <c r="AE148" s="300"/>
      <c r="AF148" s="300"/>
      <c r="AG148" s="300"/>
      <c r="AH148" s="300"/>
      <c r="AI148" s="300"/>
      <c r="AJ148" s="300"/>
      <c r="AK148" s="300"/>
      <c r="AL148" s="300"/>
      <c r="AM148" s="300"/>
      <c r="AN148" s="300"/>
      <c r="AO148" s="300"/>
      <c r="AP148" s="300"/>
      <c r="AQ148" s="300"/>
      <c r="AR148" s="300"/>
      <c r="AS148" s="300"/>
      <c r="AT148" s="300"/>
      <c r="AU148" s="300"/>
      <c r="AV148" s="300"/>
      <c r="AW148" s="300"/>
      <c r="AX148" s="300"/>
      <c r="AY148" s="300"/>
      <c r="AZ148" s="300"/>
      <c r="BA148" s="300"/>
      <c r="BB148" s="300"/>
      <c r="BC148" s="300"/>
      <c r="BD148" s="300"/>
      <c r="BE148" s="300"/>
      <c r="BF148" s="300"/>
      <c r="BG148" s="300"/>
      <c r="BH148" s="300"/>
      <c r="BI148" s="300"/>
      <c r="BJ148" s="300"/>
      <c r="BK148" s="300"/>
      <c r="BL148" s="300"/>
      <c r="BM148" s="300"/>
      <c r="BN148" s="300"/>
      <c r="BO148" s="300"/>
      <c r="BP148" s="300"/>
      <c r="BQ148" s="300"/>
      <c r="BR148" s="300"/>
      <c r="BS148" s="300"/>
      <c r="BT148" s="300"/>
      <c r="BU148" s="300"/>
      <c r="BV148" s="300"/>
      <c r="BW148" s="300"/>
      <c r="BX148" s="300"/>
      <c r="BY148" s="300"/>
      <c r="BZ148" s="300"/>
      <c r="CA148" s="300"/>
      <c r="CB148" s="300"/>
      <c r="CC148" s="300"/>
      <c r="CD148" s="300"/>
      <c r="CE148" s="300"/>
      <c r="CF148" s="300"/>
      <c r="CG148" s="300"/>
      <c r="CH148" s="300"/>
      <c r="CI148" s="300"/>
      <c r="CJ148" s="300"/>
      <c r="CK148" s="300"/>
      <c r="CL148" s="300"/>
      <c r="CM148" s="300"/>
      <c r="CN148" s="300"/>
      <c r="CO148" s="300"/>
      <c r="CP148" s="300"/>
      <c r="CQ148" s="300"/>
      <c r="CR148" s="300"/>
      <c r="CS148" s="300"/>
      <c r="CT148" s="300"/>
      <c r="CU148" s="300"/>
      <c r="CV148" s="300"/>
      <c r="CW148" s="300"/>
      <c r="CX148" s="300"/>
      <c r="CY148" s="300"/>
      <c r="CZ148" s="300"/>
      <c r="DA148" s="300"/>
      <c r="DB148" s="300"/>
      <c r="DC148" s="300"/>
      <c r="DD148" s="300"/>
      <c r="DE148" s="300"/>
      <c r="DF148" s="300"/>
      <c r="DG148" s="300"/>
      <c r="DH148" s="300"/>
      <c r="DI148" s="300"/>
      <c r="DJ148" s="300"/>
      <c r="DK148" s="300"/>
      <c r="DL148" s="300"/>
      <c r="DM148" s="300"/>
      <c r="DN148" s="300"/>
      <c r="DO148" s="300"/>
      <c r="DP148" s="300"/>
      <c r="DQ148" s="300"/>
      <c r="DR148" s="300"/>
      <c r="DS148" s="300"/>
      <c r="DT148" s="300"/>
      <c r="DU148" s="300"/>
      <c r="DV148" s="300"/>
      <c r="DW148" s="300"/>
      <c r="DX148" s="300"/>
      <c r="DY148" s="300"/>
      <c r="DZ148" s="300"/>
      <c r="EA148" s="300"/>
      <c r="EB148" s="300"/>
      <c r="EC148" s="300"/>
      <c r="ED148" s="300"/>
      <c r="EE148" s="300"/>
      <c r="EF148" s="300"/>
      <c r="EG148" s="300"/>
      <c r="EH148" s="300"/>
      <c r="EI148" s="300"/>
      <c r="EJ148" s="300"/>
      <c r="EK148" s="300"/>
      <c r="EL148" s="300"/>
      <c r="EM148" s="300"/>
      <c r="EN148" s="300"/>
      <c r="EO148" s="300"/>
      <c r="EP148" s="300"/>
      <c r="EQ148" s="300"/>
      <c r="ER148" s="300"/>
      <c r="ES148" s="300"/>
      <c r="ET148" s="300"/>
      <c r="EU148" s="300"/>
      <c r="EV148" s="300"/>
      <c r="EW148" s="300"/>
      <c r="EX148" s="300"/>
      <c r="EY148" s="300"/>
      <c r="EZ148" s="300"/>
      <c r="FA148" s="300"/>
      <c r="FB148" s="300"/>
      <c r="FC148" s="300"/>
      <c r="FD148" s="300"/>
      <c r="FE148" s="300"/>
      <c r="FF148" s="300"/>
      <c r="FG148" s="300"/>
      <c r="FH148" s="300"/>
      <c r="FI148" s="300"/>
      <c r="FJ148" s="300"/>
      <c r="FK148" s="300"/>
      <c r="FL148" s="300"/>
      <c r="FM148" s="300"/>
      <c r="FN148" s="300"/>
      <c r="FO148" s="300"/>
      <c r="FP148" s="300"/>
      <c r="FQ148" s="300"/>
      <c r="FR148" s="300"/>
      <c r="FS148" s="300"/>
      <c r="FT148" s="300"/>
      <c r="FU148" s="300"/>
      <c r="FV148" s="300"/>
      <c r="FW148" s="300"/>
      <c r="FX148" s="300"/>
      <c r="FY148" s="300"/>
      <c r="FZ148" s="300"/>
      <c r="GA148" s="300"/>
      <c r="GB148" s="300"/>
      <c r="GC148" s="300"/>
      <c r="GD148" s="300"/>
      <c r="GE148" s="300"/>
      <c r="GF148" s="300"/>
      <c r="GG148" s="300"/>
      <c r="GH148" s="300"/>
      <c r="GI148" s="300"/>
      <c r="GJ148" s="300"/>
      <c r="GK148" s="300"/>
      <c r="GL148" s="300"/>
      <c r="GM148" s="300"/>
      <c r="GN148" s="300"/>
      <c r="GO148" s="300"/>
      <c r="GP148" s="300"/>
      <c r="GQ148" s="300"/>
      <c r="GR148" s="300"/>
      <c r="GS148" s="300"/>
      <c r="GT148" s="300"/>
      <c r="GU148" s="300"/>
      <c r="GV148" s="300"/>
      <c r="GW148" s="300"/>
      <c r="GX148" s="300"/>
      <c r="GY148" s="300"/>
      <c r="GZ148" s="300"/>
      <c r="HA148" s="300"/>
      <c r="HB148" s="300"/>
      <c r="HC148" s="300"/>
      <c r="HD148" s="300"/>
      <c r="HE148" s="300"/>
      <c r="HF148" s="300"/>
      <c r="HG148" s="300"/>
      <c r="HH148" s="300"/>
      <c r="HI148" s="300"/>
      <c r="HJ148" s="300"/>
      <c r="HK148" s="300"/>
      <c r="HL148" s="300"/>
      <c r="HM148" s="300"/>
      <c r="HN148" s="300"/>
      <c r="HO148" s="300"/>
      <c r="HP148" s="300"/>
      <c r="HQ148" s="300"/>
      <c r="HR148" s="300"/>
      <c r="HS148" s="300"/>
      <c r="HT148" s="300"/>
      <c r="HU148" s="300"/>
      <c r="HV148" s="300"/>
      <c r="HW148" s="300"/>
      <c r="HX148" s="300"/>
      <c r="HY148" s="300"/>
      <c r="HZ148" s="300"/>
      <c r="IA148" s="300"/>
      <c r="IB148" s="300"/>
      <c r="IC148" s="300"/>
      <c r="ID148" s="300"/>
      <c r="IE148" s="300"/>
      <c r="IF148" s="300"/>
      <c r="IG148" s="300"/>
      <c r="IH148" s="300"/>
      <c r="II148" s="300"/>
      <c r="IJ148" s="300"/>
      <c r="IK148" s="13"/>
      <c r="IL148" s="13"/>
    </row>
    <row r="149" spans="1:246" ht="26.25" customHeight="1">
      <c r="A149" s="428" t="s">
        <v>19</v>
      </c>
      <c r="B149" s="480" t="s">
        <v>19</v>
      </c>
      <c r="C149" s="536" t="s">
        <v>13</v>
      </c>
      <c r="D149" s="516" t="s">
        <v>163</v>
      </c>
      <c r="E149" s="520" t="s">
        <v>32</v>
      </c>
      <c r="F149" s="310" t="s">
        <v>123</v>
      </c>
      <c r="G149" s="311"/>
      <c r="H149" s="312">
        <v>719.7</v>
      </c>
      <c r="I149" s="287"/>
      <c r="J149" s="287"/>
      <c r="K149" s="478" t="s">
        <v>221</v>
      </c>
      <c r="L149" s="604" t="s">
        <v>222</v>
      </c>
      <c r="M149" s="597" t="s">
        <v>25</v>
      </c>
      <c r="N149" s="586" t="s">
        <v>25</v>
      </c>
      <c r="Q149" s="215"/>
    </row>
    <row r="150" spans="1:246" ht="41.25" customHeight="1">
      <c r="A150" s="375"/>
      <c r="B150" s="481"/>
      <c r="C150" s="537"/>
      <c r="D150" s="517"/>
      <c r="E150" s="521"/>
      <c r="F150" s="240" t="s">
        <v>15</v>
      </c>
      <c r="G150" s="251">
        <v>0.1</v>
      </c>
      <c r="H150" s="213">
        <v>325.3</v>
      </c>
      <c r="I150" s="216">
        <v>900</v>
      </c>
      <c r="J150" s="216">
        <v>900</v>
      </c>
      <c r="K150" s="479"/>
      <c r="L150" s="605"/>
      <c r="M150" s="597"/>
      <c r="N150" s="586"/>
      <c r="Q150" s="722"/>
      <c r="R150" s="722"/>
    </row>
    <row r="151" spans="1:246" ht="179.25" customHeight="1">
      <c r="A151" s="375"/>
      <c r="B151" s="481"/>
      <c r="C151" s="537"/>
      <c r="D151" s="517"/>
      <c r="E151" s="521"/>
      <c r="F151" s="240" t="s">
        <v>223</v>
      </c>
      <c r="G151" s="251">
        <v>236.6</v>
      </c>
      <c r="H151" s="213"/>
      <c r="I151" s="216"/>
      <c r="J151" s="216"/>
      <c r="K151" s="479"/>
      <c r="L151" s="606"/>
      <c r="M151" s="597"/>
      <c r="N151" s="586"/>
      <c r="Q151" s="264"/>
    </row>
    <row r="152" spans="1:246" ht="98.25" customHeight="1">
      <c r="A152" s="375"/>
      <c r="B152" s="481"/>
      <c r="C152" s="537"/>
      <c r="D152" s="517"/>
      <c r="E152" s="521"/>
      <c r="F152" s="240" t="s">
        <v>118</v>
      </c>
      <c r="G152" s="251">
        <v>472.2</v>
      </c>
      <c r="H152" s="340">
        <v>451.6</v>
      </c>
      <c r="I152" s="98">
        <v>400</v>
      </c>
      <c r="J152" s="350">
        <v>400</v>
      </c>
      <c r="K152" s="356" t="s">
        <v>217</v>
      </c>
      <c r="L152" s="351" t="s">
        <v>218</v>
      </c>
      <c r="M152" s="598"/>
      <c r="N152" s="587"/>
      <c r="Q152" s="717"/>
      <c r="R152" s="717"/>
      <c r="T152" s="123"/>
    </row>
    <row r="153" spans="1:246" ht="22.5" customHeight="1">
      <c r="A153" s="375"/>
      <c r="B153" s="481"/>
      <c r="C153" s="537"/>
      <c r="D153" s="517"/>
      <c r="E153" s="521"/>
      <c r="F153" s="154" t="s">
        <v>9</v>
      </c>
      <c r="G153" s="67">
        <f>SUM(G149:G152)</f>
        <v>708.9</v>
      </c>
      <c r="H153" s="67">
        <f>SUM(H149:H152)</f>
        <v>1496.6</v>
      </c>
      <c r="I153" s="67">
        <f>SUM(I150:I152)</f>
        <v>1300</v>
      </c>
      <c r="J153" s="67">
        <f>SUM(J150:J152)</f>
        <v>1300</v>
      </c>
      <c r="K153" s="415"/>
      <c r="L153" s="415"/>
      <c r="M153" s="416"/>
      <c r="N153" s="416"/>
    </row>
    <row r="154" spans="1:246">
      <c r="A154" s="36" t="s">
        <v>19</v>
      </c>
      <c r="B154" s="37" t="s">
        <v>19</v>
      </c>
      <c r="C154" s="542" t="s">
        <v>18</v>
      </c>
      <c r="D154" s="543" t="s">
        <v>40</v>
      </c>
      <c r="E154" s="543" t="s">
        <v>40</v>
      </c>
      <c r="F154" s="544" t="s">
        <v>40</v>
      </c>
      <c r="G154" s="72">
        <f>SUM(G153)</f>
        <v>708.9</v>
      </c>
      <c r="H154" s="72">
        <f>SUM(H153)</f>
        <v>1496.6</v>
      </c>
      <c r="I154" s="72">
        <f>SUM(I153)</f>
        <v>1300</v>
      </c>
      <c r="J154" s="72">
        <f>SUM(J153)</f>
        <v>1300</v>
      </c>
      <c r="K154" s="539"/>
      <c r="L154" s="539"/>
      <c r="M154" s="539"/>
      <c r="N154" s="539"/>
    </row>
    <row r="155" spans="1:246">
      <c r="A155" s="36" t="s">
        <v>19</v>
      </c>
      <c r="B155" s="472" t="s">
        <v>41</v>
      </c>
      <c r="C155" s="473"/>
      <c r="D155" s="473"/>
      <c r="E155" s="473"/>
      <c r="F155" s="474"/>
      <c r="G155" s="79">
        <f>SUM(G147,G154)</f>
        <v>2648.6</v>
      </c>
      <c r="H155" s="79">
        <f>SUM(H147,H154)</f>
        <v>11061.500000000002</v>
      </c>
      <c r="I155" s="79">
        <f>SUM(I147,I154)</f>
        <v>17834.060000000001</v>
      </c>
      <c r="J155" s="79">
        <f>SUM(J147,J154)</f>
        <v>10248.200000000001</v>
      </c>
      <c r="K155" s="538"/>
      <c r="L155" s="538"/>
      <c r="M155" s="538"/>
      <c r="N155" s="538"/>
    </row>
    <row r="156" spans="1:246">
      <c r="A156" s="36"/>
      <c r="B156" s="475" t="s">
        <v>42</v>
      </c>
      <c r="C156" s="476"/>
      <c r="D156" s="476"/>
      <c r="E156" s="476"/>
      <c r="F156" s="477"/>
      <c r="G156" s="58">
        <f>SUM(G98,G155)</f>
        <v>10863.1</v>
      </c>
      <c r="H156" s="58">
        <f>SUM(H98,H155)</f>
        <v>30341.9</v>
      </c>
      <c r="I156" s="58">
        <f>SUM(I98,I155)</f>
        <v>38453.26</v>
      </c>
      <c r="J156" s="58">
        <f>SUM(J98,J155)</f>
        <v>24579.599999999999</v>
      </c>
      <c r="K156" s="502"/>
      <c r="L156" s="502"/>
      <c r="M156" s="502"/>
      <c r="N156" s="502"/>
      <c r="O156" s="12">
        <f>SUM(O25:P155)</f>
        <v>5376.2</v>
      </c>
    </row>
    <row r="157" spans="1:246" s="2" customFormat="1" hidden="1">
      <c r="A157" s="59"/>
      <c r="B157" s="59"/>
      <c r="C157" s="59"/>
      <c r="D157" s="59"/>
      <c r="E157" s="59"/>
      <c r="F157" s="164" t="s">
        <v>15</v>
      </c>
      <c r="G157" s="60">
        <f>SUM(G25+G30+G35+G38+G42+G49+G53+G58+G63+G66+G71+G75+G79+G83+G87+G91+G102+G108+G112+G116+G118+G122+G126+G130+G133+G136+G141+G144+G150)</f>
        <v>5824.9000000000005</v>
      </c>
      <c r="H157" s="60">
        <f>SUM(H25+H30+H35+H38+H42+H49+H53+H58+H63+H66+H71+H75+H79+H83+H87+H91+H102+H108+H112+H116+H118+H122+H126+H130+H133+H136+H141+H144+H150)</f>
        <v>6997.5000000000009</v>
      </c>
      <c r="I157" s="60">
        <f>SUM(I25+I30+I35+I38+I42+I49+I53+I58+I63+I66+I71+I75+I79+I83+I87+I91+I102+I108+I112+I116+I118+I122+I126+I130+I133+I136+I141+I144+I150)</f>
        <v>17728.129999999997</v>
      </c>
      <c r="J157" s="60">
        <f>SUM(J25+J30+J35+J38+J42+J49+J53+J58+J63+J66+J71+J75+J79+J83+J87+J91+J102+J108+J112+J116+J118+J122+J126+J130+J133+J136+J141+J144+J150)</f>
        <v>11272.5</v>
      </c>
      <c r="K157" s="27"/>
      <c r="L157" s="117"/>
      <c r="M157" s="118"/>
      <c r="N157" s="118"/>
      <c r="O157" s="7"/>
      <c r="P157" s="16"/>
      <c r="R157" s="217"/>
      <c r="IK157" s="13"/>
      <c r="IL157" s="13"/>
    </row>
    <row r="158" spans="1:246" s="2" customFormat="1" hidden="1">
      <c r="A158" s="59"/>
      <c r="B158" s="59"/>
      <c r="C158" s="59"/>
      <c r="D158" s="59"/>
      <c r="E158" s="59"/>
      <c r="F158" s="164" t="s">
        <v>177</v>
      </c>
      <c r="G158" s="60">
        <f>SUM(G27+G44+G51+G105+G151)</f>
        <v>1387</v>
      </c>
      <c r="H158" s="60">
        <f>SUM(H27+H44+H51+H105+H151)</f>
        <v>1627</v>
      </c>
      <c r="I158" s="60">
        <f>SUM(I27+I44+I51+I105+I151)</f>
        <v>0</v>
      </c>
      <c r="J158" s="60">
        <f>SUM(J27+J44+J51+J105+J151)</f>
        <v>0</v>
      </c>
      <c r="K158" s="27"/>
      <c r="L158" s="266"/>
      <c r="M158" s="118"/>
      <c r="N158" s="118"/>
      <c r="O158" s="7"/>
      <c r="P158" s="16"/>
      <c r="R158" s="217"/>
      <c r="IK158" s="13"/>
      <c r="IL158" s="13"/>
    </row>
    <row r="159" spans="1:246" s="2" customFormat="1" hidden="1">
      <c r="A159" s="59"/>
      <c r="B159" s="59"/>
      <c r="C159" s="59"/>
      <c r="D159" s="59"/>
      <c r="E159" s="59"/>
      <c r="F159" s="157" t="s">
        <v>67</v>
      </c>
      <c r="G159" s="44">
        <f>SUM(G40)</f>
        <v>12</v>
      </c>
      <c r="H159" s="44">
        <f>SUM(H40)</f>
        <v>20</v>
      </c>
      <c r="I159" s="44">
        <f>SUM(I40)</f>
        <v>20</v>
      </c>
      <c r="J159" s="44">
        <f>SUM(J40)</f>
        <v>15</v>
      </c>
      <c r="K159" s="27"/>
      <c r="L159" s="117"/>
      <c r="M159" s="118"/>
      <c r="N159" s="118"/>
      <c r="O159" s="7"/>
      <c r="P159" s="16"/>
      <c r="R159" s="217"/>
      <c r="IK159" s="13"/>
      <c r="IL159" s="13"/>
    </row>
    <row r="160" spans="1:246" s="2" customFormat="1" hidden="1">
      <c r="A160" s="59"/>
      <c r="B160" s="59"/>
      <c r="C160" s="59"/>
      <c r="D160" s="59"/>
      <c r="E160" s="59"/>
      <c r="F160" s="157" t="s">
        <v>16</v>
      </c>
      <c r="G160" s="44">
        <f>SUM(G28+G45+G54+G94+G106+G109+G113+G114+G145+G152)</f>
        <v>2669.2</v>
      </c>
      <c r="H160" s="44">
        <f>SUM(H28+H45+H54+H94+H106+H109+H113+H114+H145+H152)</f>
        <v>2851.4</v>
      </c>
      <c r="I160" s="44">
        <f>SUM(I28+I45+I54+I94+I106+I109+I113+I114+I145+I152)</f>
        <v>6490</v>
      </c>
      <c r="J160" s="44">
        <f>SUM(J28+J45+J54+J94+J106+J109+J113+J114+J145+J152)</f>
        <v>5490</v>
      </c>
      <c r="K160" s="27"/>
      <c r="L160" s="117"/>
      <c r="M160" s="118"/>
      <c r="N160" s="118"/>
      <c r="O160" s="7"/>
      <c r="P160" s="16"/>
      <c r="R160" s="217"/>
      <c r="IK160" s="13"/>
      <c r="IL160" s="13"/>
    </row>
    <row r="161" spans="1:246" s="2" customFormat="1" hidden="1">
      <c r="A161" s="59"/>
      <c r="B161" s="59"/>
      <c r="C161" s="59"/>
      <c r="D161" s="59"/>
      <c r="E161" s="59"/>
      <c r="F161" s="157" t="s">
        <v>117</v>
      </c>
      <c r="G161" s="44"/>
      <c r="H161" s="44"/>
      <c r="I161" s="44"/>
      <c r="J161" s="44"/>
      <c r="K161" s="27"/>
      <c r="L161" s="117"/>
      <c r="M161" s="118"/>
      <c r="N161" s="118"/>
      <c r="O161" s="7"/>
      <c r="P161" s="16"/>
      <c r="R161" s="217"/>
      <c r="IK161" s="13"/>
      <c r="IL161" s="13"/>
    </row>
    <row r="162" spans="1:246" s="2" customFormat="1" hidden="1">
      <c r="A162" s="59"/>
      <c r="B162" s="59"/>
      <c r="C162" s="59"/>
      <c r="D162" s="59"/>
      <c r="E162" s="59"/>
      <c r="F162" s="157" t="s">
        <v>122</v>
      </c>
      <c r="G162" s="44">
        <f>SUM(G26+G31+G39+G43+G50+G59+G67+G92+G103+G127+G137+G149)</f>
        <v>230</v>
      </c>
      <c r="H162" s="44">
        <f>SUM(H26+H31+H39+H43+H50+H59+H67+H92+H103+H127+H137+H149)</f>
        <v>5087.5</v>
      </c>
      <c r="I162" s="44">
        <f>SUM(I26+I31+I39+I43+I50+I59+I67+I92+I103+I127+I137+I149)</f>
        <v>0</v>
      </c>
      <c r="J162" s="44">
        <f>SUM(J26+J31+J39+J43+J50+J59+J67+J92+J103+J127+J137+J149)</f>
        <v>0</v>
      </c>
      <c r="K162" s="27"/>
      <c r="L162" s="117"/>
      <c r="M162" s="118"/>
      <c r="N162" s="118"/>
      <c r="O162" s="7"/>
      <c r="P162" s="16"/>
      <c r="R162" s="217"/>
      <c r="IK162" s="13"/>
      <c r="IL162" s="13"/>
    </row>
    <row r="163" spans="1:246" s="2" customFormat="1" hidden="1">
      <c r="A163" s="59"/>
      <c r="B163" s="59"/>
      <c r="C163" s="59"/>
      <c r="D163" s="59"/>
      <c r="E163" s="59"/>
      <c r="F163" s="157" t="s">
        <v>26</v>
      </c>
      <c r="G163" s="44">
        <f>SUM(G61+G68+G72+G76+G80+G84+G88+G93+G123+G138)</f>
        <v>65.3</v>
      </c>
      <c r="H163" s="44">
        <f>SUM(H61+H68+H72+H76+H80+H84+H88+H93+H123+H138)</f>
        <v>872.7</v>
      </c>
      <c r="I163" s="44">
        <f>SUM(I61+I68+I72+I76+I80+I84+I88+I93+I123+I138)</f>
        <v>471.73</v>
      </c>
      <c r="J163" s="44">
        <f>SUM(J61+J68+J72+J76+J80+J84+J88+J93+J123+J138)</f>
        <v>264.89999999999998</v>
      </c>
      <c r="K163" s="27"/>
      <c r="L163" s="117"/>
      <c r="M163" s="118"/>
      <c r="N163" s="118"/>
      <c r="O163" s="7"/>
      <c r="P163" s="16"/>
      <c r="R163" s="217"/>
      <c r="IK163" s="13"/>
      <c r="IL163" s="13"/>
    </row>
    <row r="164" spans="1:246" s="2" customFormat="1" ht="15.75" hidden="1" customHeight="1">
      <c r="A164" s="59"/>
      <c r="B164" s="59"/>
      <c r="C164" s="59"/>
      <c r="D164" s="59"/>
      <c r="E164" s="59"/>
      <c r="F164" s="157" t="s">
        <v>27</v>
      </c>
      <c r="G164" s="44">
        <f>SUM(G60+G69+G73+G77+G81+G85+G89+G95+G120+G124+G128+G131+G134+G139+G142)</f>
        <v>674.7</v>
      </c>
      <c r="H164" s="44">
        <f>SUM(H60+H69+H73+H77+H81+H85+H89+H95+H120+H124+H128+H131+H134+H139+H142)</f>
        <v>12885.8</v>
      </c>
      <c r="I164" s="44">
        <f>SUM(I60+I69+I73+I77+I81+I85+I89+I95+I120+I124+I128+I131+I134+I139+I142)</f>
        <v>10695.199999999999</v>
      </c>
      <c r="J164" s="44">
        <f>SUM(J60+J69+J73+J77+J81+J85+J89+J95+J120+J124+J128+J131+J134+J139+J142)</f>
        <v>4489</v>
      </c>
      <c r="K164" s="27"/>
      <c r="L164" s="117"/>
      <c r="M164" s="118"/>
      <c r="N164" s="118"/>
      <c r="O164" s="7"/>
      <c r="P164" s="16"/>
      <c r="R164" s="217"/>
      <c r="IK164" s="13"/>
      <c r="IL164" s="13"/>
    </row>
    <row r="165" spans="1:246" s="2" customFormat="1" ht="30" hidden="1" customHeight="1">
      <c r="A165" s="59"/>
      <c r="B165" s="59"/>
      <c r="C165" s="59"/>
      <c r="D165" s="61"/>
      <c r="E165" s="61"/>
      <c r="F165" s="157" t="s">
        <v>21</v>
      </c>
      <c r="G165" s="44">
        <f>SUM(G110)</f>
        <v>0</v>
      </c>
      <c r="H165" s="44">
        <f>SUM(H110)</f>
        <v>0</v>
      </c>
      <c r="I165" s="44">
        <f>SUM(I110)</f>
        <v>3048.2</v>
      </c>
      <c r="J165" s="44">
        <f>SUM(J110)</f>
        <v>3048.2</v>
      </c>
      <c r="K165" s="27"/>
      <c r="L165" s="117"/>
      <c r="M165" s="118"/>
      <c r="N165" s="118"/>
      <c r="O165" s="7"/>
      <c r="P165" s="16"/>
      <c r="R165" s="217"/>
      <c r="IK165" s="13"/>
      <c r="IL165" s="13"/>
    </row>
    <row r="166" spans="1:246" s="2" customFormat="1" ht="21.75" hidden="1" customHeight="1">
      <c r="A166" s="59"/>
      <c r="B166" s="59"/>
      <c r="C166" s="59"/>
      <c r="D166" s="59"/>
      <c r="E166" s="59"/>
      <c r="F166" s="165" t="s">
        <v>43</v>
      </c>
      <c r="G166" s="62">
        <f>SUM(G157:G165)</f>
        <v>10863.1</v>
      </c>
      <c r="H166" s="62">
        <f>SUM(H157:H165)</f>
        <v>30341.9</v>
      </c>
      <c r="I166" s="62">
        <f>SUM(I157:I165)</f>
        <v>38453.259999999995</v>
      </c>
      <c r="J166" s="62">
        <f>SUM(J157:J165)</f>
        <v>24579.600000000002</v>
      </c>
      <c r="K166" s="27"/>
      <c r="L166" s="117"/>
      <c r="M166" s="118"/>
      <c r="N166" s="118"/>
      <c r="O166" s="7"/>
      <c r="P166" s="16"/>
      <c r="R166" s="217"/>
      <c r="IK166" s="13"/>
      <c r="IL166" s="13"/>
    </row>
    <row r="167" spans="1:246" s="2" customFormat="1">
      <c r="A167" s="59"/>
      <c r="B167" s="59"/>
      <c r="C167" s="59"/>
      <c r="D167" s="59"/>
      <c r="E167" s="59"/>
      <c r="F167" s="177"/>
      <c r="G167" s="212"/>
      <c r="H167" s="212"/>
      <c r="I167" s="212"/>
      <c r="J167" s="212"/>
      <c r="K167" s="27"/>
      <c r="L167" s="117"/>
      <c r="M167" s="118"/>
      <c r="N167" s="118"/>
      <c r="O167" s="7"/>
      <c r="P167" s="16"/>
      <c r="R167" s="217"/>
      <c r="IK167" s="13"/>
      <c r="IL167" s="13"/>
    </row>
    <row r="168" spans="1:246" customFormat="1" ht="16.5" customHeight="1">
      <c r="A168" s="61"/>
      <c r="B168" s="61"/>
      <c r="C168" s="61"/>
      <c r="D168" s="454" t="s">
        <v>114</v>
      </c>
      <c r="E168" s="455"/>
      <c r="F168" s="455"/>
      <c r="G168" s="455"/>
      <c r="H168" s="455"/>
      <c r="I168" s="455"/>
      <c r="J168" s="142"/>
      <c r="K168" s="27"/>
      <c r="L168" s="117"/>
      <c r="M168" s="118"/>
      <c r="N168" s="118"/>
      <c r="O168" s="7"/>
      <c r="P168" s="16"/>
      <c r="Q168" s="2"/>
      <c r="R168" s="217"/>
      <c r="S168" s="2"/>
      <c r="T168" s="2"/>
      <c r="U168" s="59"/>
    </row>
    <row r="169" spans="1:246" customFormat="1">
      <c r="A169" s="61"/>
      <c r="B169" s="61"/>
      <c r="C169" s="61"/>
      <c r="D169" s="61"/>
      <c r="E169" s="61"/>
      <c r="F169" s="61"/>
      <c r="G169" s="61"/>
      <c r="H169" s="61"/>
      <c r="I169" s="121"/>
      <c r="J169" s="121" t="s">
        <v>115</v>
      </c>
      <c r="K169" s="27"/>
      <c r="L169" s="117"/>
      <c r="M169" s="118"/>
      <c r="N169" s="118"/>
      <c r="O169" s="7"/>
      <c r="P169" s="16"/>
      <c r="Q169" s="2"/>
      <c r="R169" s="217"/>
      <c r="S169" s="2"/>
      <c r="T169" s="2"/>
      <c r="U169" s="59"/>
    </row>
    <row r="170" spans="1:246" customFormat="1" ht="38.25">
      <c r="A170" s="470" t="s">
        <v>44</v>
      </c>
      <c r="B170" s="471"/>
      <c r="C170" s="471"/>
      <c r="D170" s="471"/>
      <c r="E170" s="471"/>
      <c r="F170" s="166"/>
      <c r="G170" s="103" t="s">
        <v>136</v>
      </c>
      <c r="H170" s="103" t="s">
        <v>137</v>
      </c>
      <c r="I170" s="103" t="s">
        <v>94</v>
      </c>
      <c r="J170" s="103" t="s">
        <v>126</v>
      </c>
      <c r="K170" s="27"/>
      <c r="L170" s="117"/>
      <c r="M170" s="118"/>
      <c r="N170" s="118"/>
      <c r="O170" s="7"/>
      <c r="P170" s="16"/>
      <c r="Q170" s="2"/>
      <c r="R170" s="217"/>
      <c r="S170" s="2"/>
      <c r="T170" s="2"/>
      <c r="U170" s="59"/>
    </row>
    <row r="171" spans="1:246" customFormat="1">
      <c r="A171" s="99" t="s">
        <v>45</v>
      </c>
      <c r="B171" s="469" t="s">
        <v>80</v>
      </c>
      <c r="C171" s="469"/>
      <c r="D171" s="469"/>
      <c r="E171" s="469"/>
      <c r="F171" s="167"/>
      <c r="G171" s="104">
        <f>SUM(G172:G182)</f>
        <v>10863.100000000002</v>
      </c>
      <c r="H171" s="104">
        <f>SUM(H172:H182)</f>
        <v>30341.9</v>
      </c>
      <c r="I171" s="104">
        <f>SUM(I172:I182)</f>
        <v>35405.06</v>
      </c>
      <c r="J171" s="104">
        <f>SUM(J172:J182)</f>
        <v>21531.4</v>
      </c>
      <c r="K171" s="27"/>
      <c r="L171" s="117"/>
      <c r="M171" s="118"/>
      <c r="N171" s="118"/>
      <c r="O171" s="7"/>
      <c r="P171" s="16"/>
      <c r="Q171" s="2"/>
      <c r="R171" s="217"/>
      <c r="S171" s="2"/>
      <c r="T171" s="2"/>
      <c r="U171" s="59"/>
    </row>
    <row r="172" spans="1:246" customFormat="1">
      <c r="A172" s="100" t="s">
        <v>46</v>
      </c>
      <c r="B172" s="447" t="s">
        <v>47</v>
      </c>
      <c r="C172" s="448"/>
      <c r="D172" s="448"/>
      <c r="E172" s="448"/>
      <c r="F172" s="174"/>
      <c r="G172" s="124">
        <f>G157</f>
        <v>5824.9000000000005</v>
      </c>
      <c r="H172" s="342">
        <f>H157</f>
        <v>6997.5000000000009</v>
      </c>
      <c r="I172" s="105">
        <f>I157</f>
        <v>17728.129999999997</v>
      </c>
      <c r="J172" s="105">
        <f>J157</f>
        <v>11272.5</v>
      </c>
      <c r="K172" s="209"/>
      <c r="L172" s="122"/>
      <c r="M172" s="118"/>
      <c r="N172" s="118"/>
      <c r="O172" s="7"/>
      <c r="P172" s="16"/>
      <c r="Q172" s="2"/>
      <c r="R172" s="217"/>
      <c r="S172" s="2"/>
      <c r="T172" s="2"/>
      <c r="U172" s="59"/>
    </row>
    <row r="173" spans="1:246" customFormat="1">
      <c r="A173" s="101" t="s">
        <v>48</v>
      </c>
      <c r="B173" s="447" t="s">
        <v>81</v>
      </c>
      <c r="C173" s="448"/>
      <c r="D173" s="448"/>
      <c r="E173" s="448"/>
      <c r="F173" s="174"/>
      <c r="G173" s="124">
        <f>G158</f>
        <v>1387</v>
      </c>
      <c r="H173" s="342">
        <f>H158</f>
        <v>1627</v>
      </c>
      <c r="I173" s="124"/>
      <c r="J173" s="124"/>
      <c r="K173" s="209"/>
      <c r="L173" s="122"/>
      <c r="M173" s="118"/>
      <c r="N173" s="118"/>
      <c r="O173" s="7"/>
      <c r="P173" s="16"/>
      <c r="Q173" s="2"/>
      <c r="R173" s="217"/>
      <c r="S173" s="2"/>
      <c r="T173" s="2"/>
      <c r="U173" s="59"/>
    </row>
    <row r="174" spans="1:246" customFormat="1">
      <c r="A174" s="101" t="s">
        <v>49</v>
      </c>
      <c r="B174" s="447" t="s">
        <v>82</v>
      </c>
      <c r="C174" s="448"/>
      <c r="D174" s="448"/>
      <c r="E174" s="448"/>
      <c r="F174" s="174"/>
      <c r="G174" s="124">
        <f>G162</f>
        <v>230</v>
      </c>
      <c r="H174" s="342">
        <f>H162</f>
        <v>5087.5</v>
      </c>
      <c r="I174" s="105"/>
      <c r="J174" s="105"/>
      <c r="K174" s="27"/>
      <c r="L174" s="122"/>
      <c r="M174" s="118"/>
      <c r="N174" s="118"/>
      <c r="O174" s="7"/>
      <c r="P174" s="16"/>
      <c r="Q174" s="2"/>
      <c r="R174" s="217"/>
      <c r="S174" s="2"/>
      <c r="T174" s="2"/>
      <c r="U174" s="59"/>
    </row>
    <row r="175" spans="1:246" customFormat="1">
      <c r="A175" s="101" t="s">
        <v>50</v>
      </c>
      <c r="B175" s="447" t="s">
        <v>83</v>
      </c>
      <c r="C175" s="448"/>
      <c r="D175" s="448"/>
      <c r="E175" s="448"/>
      <c r="F175" s="174"/>
      <c r="G175" s="106"/>
      <c r="H175" s="343"/>
      <c r="I175" s="106"/>
      <c r="J175" s="106"/>
      <c r="K175" s="27"/>
      <c r="L175" s="117"/>
      <c r="M175" s="118"/>
      <c r="N175" s="118"/>
      <c r="O175" s="7"/>
      <c r="P175" s="16"/>
      <c r="Q175" s="2"/>
      <c r="R175" s="217"/>
      <c r="S175" s="2"/>
      <c r="T175" s="2"/>
      <c r="U175" s="59"/>
    </row>
    <row r="176" spans="1:246" customFormat="1" ht="28.5" customHeight="1">
      <c r="A176" s="101" t="s">
        <v>51</v>
      </c>
      <c r="B176" s="451" t="s">
        <v>84</v>
      </c>
      <c r="C176" s="452"/>
      <c r="D176" s="452"/>
      <c r="E176" s="452"/>
      <c r="F176" s="174"/>
      <c r="G176" s="105"/>
      <c r="H176" s="342"/>
      <c r="I176" s="105"/>
      <c r="J176" s="105"/>
      <c r="K176" s="27"/>
      <c r="L176" s="117"/>
      <c r="M176" s="118"/>
      <c r="N176" s="118"/>
      <c r="O176" s="7"/>
      <c r="P176" s="16"/>
      <c r="Q176" s="2"/>
      <c r="R176" s="217"/>
      <c r="S176" s="2"/>
      <c r="T176" s="2"/>
      <c r="U176" s="59"/>
    </row>
    <row r="177" spans="1:21" customFormat="1">
      <c r="A177" s="101" t="s">
        <v>52</v>
      </c>
      <c r="B177" s="170" t="s">
        <v>85</v>
      </c>
      <c r="C177" s="171"/>
      <c r="D177" s="171"/>
      <c r="E177" s="171"/>
      <c r="F177" s="174"/>
      <c r="G177" s="105">
        <f>G163</f>
        <v>65.3</v>
      </c>
      <c r="H177" s="342">
        <f>H163</f>
        <v>872.7</v>
      </c>
      <c r="I177" s="105">
        <f>I163</f>
        <v>471.73</v>
      </c>
      <c r="J177" s="105">
        <f>J163</f>
        <v>264.89999999999998</v>
      </c>
      <c r="K177" s="27"/>
      <c r="L177" s="117"/>
      <c r="M177" s="118"/>
      <c r="N177" s="118"/>
      <c r="O177" s="7"/>
      <c r="P177" s="16"/>
      <c r="Q177" s="2"/>
      <c r="R177" s="217"/>
      <c r="S177" s="2"/>
      <c r="T177" s="2"/>
      <c r="U177" s="59"/>
    </row>
    <row r="178" spans="1:21" customFormat="1" ht="24" customHeight="1">
      <c r="A178" s="101" t="s">
        <v>53</v>
      </c>
      <c r="B178" s="451" t="s">
        <v>99</v>
      </c>
      <c r="C178" s="452"/>
      <c r="D178" s="452"/>
      <c r="E178" s="452"/>
      <c r="F178" s="174"/>
      <c r="G178" s="106"/>
      <c r="H178" s="106"/>
      <c r="I178" s="106"/>
      <c r="J178" s="106"/>
      <c r="K178" s="27"/>
      <c r="L178" s="117"/>
      <c r="M178" s="118"/>
      <c r="N178" s="118"/>
      <c r="O178" s="7"/>
      <c r="P178" s="16"/>
      <c r="Q178" s="2"/>
      <c r="R178" s="217"/>
      <c r="S178" s="2"/>
      <c r="T178" s="2"/>
      <c r="U178" s="59"/>
    </row>
    <row r="179" spans="1:21" customFormat="1">
      <c r="A179" s="101" t="s">
        <v>54</v>
      </c>
      <c r="B179" s="451" t="s">
        <v>86</v>
      </c>
      <c r="C179" s="452"/>
      <c r="D179" s="452"/>
      <c r="E179" s="452"/>
      <c r="F179" s="453"/>
      <c r="G179" s="105">
        <f>G160</f>
        <v>2669.2</v>
      </c>
      <c r="H179" s="105">
        <f>H160</f>
        <v>2851.4</v>
      </c>
      <c r="I179" s="105">
        <f>I160</f>
        <v>6490</v>
      </c>
      <c r="J179" s="105">
        <f>J160</f>
        <v>5490</v>
      </c>
      <c r="K179" s="27"/>
      <c r="L179" s="117"/>
      <c r="M179" s="118"/>
      <c r="N179" s="118"/>
      <c r="O179" s="7"/>
      <c r="P179" s="16"/>
      <c r="Q179" s="2"/>
      <c r="R179" s="217"/>
      <c r="S179" s="2"/>
      <c r="T179" s="2"/>
      <c r="U179" s="59"/>
    </row>
    <row r="180" spans="1:21" customFormat="1">
      <c r="A180" s="101" t="s">
        <v>87</v>
      </c>
      <c r="B180" s="447" t="s">
        <v>88</v>
      </c>
      <c r="C180" s="448"/>
      <c r="D180" s="448"/>
      <c r="E180" s="448"/>
      <c r="F180" s="174"/>
      <c r="G180" s="105">
        <f>G164</f>
        <v>674.7</v>
      </c>
      <c r="H180" s="105">
        <f>H164</f>
        <v>12885.8</v>
      </c>
      <c r="I180" s="105">
        <f>I164</f>
        <v>10695.199999999999</v>
      </c>
      <c r="J180" s="105">
        <f>J164</f>
        <v>4489</v>
      </c>
      <c r="K180" s="27"/>
      <c r="L180" s="117"/>
      <c r="M180" s="118"/>
      <c r="N180" s="118"/>
      <c r="O180" s="7"/>
      <c r="P180" s="16"/>
      <c r="Q180" s="2"/>
      <c r="R180" s="217"/>
      <c r="S180" s="2"/>
      <c r="T180" s="2"/>
      <c r="U180" s="59"/>
    </row>
    <row r="181" spans="1:21" customFormat="1">
      <c r="A181" s="101" t="s">
        <v>89</v>
      </c>
      <c r="B181" s="447" t="s">
        <v>90</v>
      </c>
      <c r="C181" s="448"/>
      <c r="D181" s="448"/>
      <c r="E181" s="448"/>
      <c r="F181" s="174"/>
      <c r="G181" s="105">
        <f>G159</f>
        <v>12</v>
      </c>
      <c r="H181" s="105">
        <f>H159</f>
        <v>20</v>
      </c>
      <c r="I181" s="105">
        <f>I159</f>
        <v>20</v>
      </c>
      <c r="J181" s="105">
        <f>J159</f>
        <v>15</v>
      </c>
      <c r="K181" s="27"/>
      <c r="L181" s="117"/>
      <c r="M181" s="118"/>
      <c r="N181" s="118"/>
      <c r="O181" s="7"/>
      <c r="P181" s="16"/>
      <c r="Q181" s="2"/>
      <c r="R181" s="217"/>
      <c r="S181" s="2"/>
      <c r="T181" s="2"/>
      <c r="U181" s="59"/>
    </row>
    <row r="182" spans="1:21" customFormat="1">
      <c r="A182" s="101" t="s">
        <v>91</v>
      </c>
      <c r="B182" s="172" t="s">
        <v>92</v>
      </c>
      <c r="C182" s="173"/>
      <c r="D182" s="173"/>
      <c r="E182" s="173"/>
      <c r="F182" s="174"/>
      <c r="G182" s="105">
        <f>G161</f>
        <v>0</v>
      </c>
      <c r="H182" s="105"/>
      <c r="I182" s="105"/>
      <c r="J182" s="105"/>
      <c r="K182" s="27"/>
      <c r="L182" s="117"/>
      <c r="M182" s="118"/>
      <c r="N182" s="118"/>
      <c r="O182" s="7"/>
      <c r="P182" s="16"/>
      <c r="Q182" s="2"/>
      <c r="R182" s="217"/>
      <c r="S182" s="2"/>
      <c r="T182" s="2"/>
      <c r="U182" s="59"/>
    </row>
    <row r="183" spans="1:21" customFormat="1">
      <c r="A183" s="102" t="s">
        <v>55</v>
      </c>
      <c r="B183" s="449" t="s">
        <v>56</v>
      </c>
      <c r="C183" s="450"/>
      <c r="D183" s="450"/>
      <c r="E183" s="450"/>
      <c r="F183" s="175"/>
      <c r="G183" s="65">
        <f>SUM(G184:G186)</f>
        <v>0</v>
      </c>
      <c r="H183" s="65">
        <f>SUM(H184:H186)</f>
        <v>0</v>
      </c>
      <c r="I183" s="65">
        <f>SUM(I184:I186)</f>
        <v>3048.2</v>
      </c>
      <c r="J183" s="104">
        <f>SUM(J184:J186)</f>
        <v>3048.2</v>
      </c>
      <c r="K183" s="27"/>
      <c r="L183" s="117"/>
      <c r="M183" s="118"/>
      <c r="N183" s="118"/>
      <c r="O183" s="7"/>
      <c r="P183" s="16"/>
      <c r="Q183" s="2"/>
      <c r="R183" s="217"/>
      <c r="S183" s="2"/>
      <c r="T183" s="2"/>
      <c r="U183" s="59"/>
    </row>
    <row r="184" spans="1:21" customFormat="1" ht="15.75">
      <c r="A184" s="101" t="s">
        <v>128</v>
      </c>
      <c r="B184" s="447" t="s">
        <v>129</v>
      </c>
      <c r="C184" s="448"/>
      <c r="D184" s="448"/>
      <c r="E184" s="448"/>
      <c r="F184" s="176"/>
      <c r="G184" s="178"/>
      <c r="H184" s="149"/>
      <c r="I184" s="101"/>
      <c r="J184" s="101"/>
      <c r="K184" s="210"/>
      <c r="L184" s="150"/>
      <c r="R184" s="223"/>
    </row>
    <row r="185" spans="1:21" customFormat="1" ht="15.75">
      <c r="A185" s="151" t="s">
        <v>130</v>
      </c>
      <c r="B185" s="363" t="s">
        <v>131</v>
      </c>
      <c r="C185" s="364"/>
      <c r="D185" s="364"/>
      <c r="E185" s="364"/>
      <c r="F185" s="176"/>
      <c r="G185" s="357"/>
      <c r="H185" s="357"/>
      <c r="I185" s="357"/>
      <c r="J185" s="357"/>
      <c r="K185" s="210"/>
      <c r="L185" s="150"/>
      <c r="R185" s="223"/>
    </row>
    <row r="186" spans="1:21" customFormat="1" ht="15.75">
      <c r="A186" s="151" t="s">
        <v>132</v>
      </c>
      <c r="B186" s="363" t="s">
        <v>133</v>
      </c>
      <c r="C186" s="364"/>
      <c r="D186" s="364"/>
      <c r="E186" s="364"/>
      <c r="F186" s="176"/>
      <c r="G186" s="152">
        <f>G165</f>
        <v>0</v>
      </c>
      <c r="H186" s="152">
        <f>H165</f>
        <v>0</v>
      </c>
      <c r="I186" s="152">
        <f>I165</f>
        <v>3048.2</v>
      </c>
      <c r="J186" s="152">
        <f>J165</f>
        <v>3048.2</v>
      </c>
      <c r="K186" s="210"/>
      <c r="L186" s="150"/>
      <c r="R186" s="223"/>
    </row>
    <row r="187" spans="1:21" customFormat="1" ht="28.5" customHeight="1">
      <c r="A187" s="573" t="s">
        <v>119</v>
      </c>
      <c r="B187" s="574"/>
      <c r="C187" s="574"/>
      <c r="D187" s="574"/>
      <c r="E187" s="574"/>
      <c r="F187" s="168"/>
      <c r="G187" s="107">
        <f>SUM(G171+G183)</f>
        <v>10863.100000000002</v>
      </c>
      <c r="H187" s="107">
        <f>SUM(H171+H183)</f>
        <v>30341.9</v>
      </c>
      <c r="I187" s="107">
        <f>SUM(I171+I183)</f>
        <v>38453.259999999995</v>
      </c>
      <c r="J187" s="107">
        <f>SUM(J171+J183)</f>
        <v>24579.600000000002</v>
      </c>
      <c r="K187" s="27"/>
      <c r="L187" s="117"/>
      <c r="M187" s="118"/>
      <c r="N187" s="118"/>
      <c r="O187" s="7"/>
      <c r="P187" s="16"/>
      <c r="Q187" s="2"/>
      <c r="R187" s="217"/>
      <c r="S187" s="2"/>
      <c r="T187" s="2"/>
      <c r="U187" s="59"/>
    </row>
    <row r="188" spans="1:21">
      <c r="G188" s="120"/>
      <c r="H188" s="120"/>
      <c r="I188" s="120"/>
      <c r="J188" s="120"/>
      <c r="K188" s="27"/>
      <c r="L188" s="117"/>
      <c r="M188" s="118"/>
      <c r="N188" s="118"/>
      <c r="U188" s="59"/>
    </row>
    <row r="191" spans="1:21">
      <c r="H191" s="211"/>
      <c r="I191" s="119"/>
    </row>
    <row r="192" spans="1:21">
      <c r="G192" s="120"/>
      <c r="H192" s="120"/>
      <c r="I192" s="120"/>
    </row>
  </sheetData>
  <sheetProtection selectLockedCells="1" selectUnlockedCells="1"/>
  <mergeCells count="368">
    <mergeCell ref="Q152:R152"/>
    <mergeCell ref="Q28:R28"/>
    <mergeCell ref="Q113:R113"/>
    <mergeCell ref="Q106:R106"/>
    <mergeCell ref="Q25:R25"/>
    <mergeCell ref="Q30:R30"/>
    <mergeCell ref="Q35:R35"/>
    <mergeCell ref="Q150:R150"/>
    <mergeCell ref="Q53:R53"/>
    <mergeCell ref="Q43:R43"/>
    <mergeCell ref="Q26:R26"/>
    <mergeCell ref="Q130:R131"/>
    <mergeCell ref="Q103:R104"/>
    <mergeCell ref="Q54:R54"/>
    <mergeCell ref="Q144:R144"/>
    <mergeCell ref="Q60:R60"/>
    <mergeCell ref="Q61:R61"/>
    <mergeCell ref="L79:L81"/>
    <mergeCell ref="K12:N12"/>
    <mergeCell ref="K9:N9"/>
    <mergeCell ref="K10:N10"/>
    <mergeCell ref="K25:K27"/>
    <mergeCell ref="M25:M27"/>
    <mergeCell ref="N25:N27"/>
    <mergeCell ref="K49:K51"/>
    <mergeCell ref="L49:L51"/>
    <mergeCell ref="M49:M51"/>
    <mergeCell ref="N49:N51"/>
    <mergeCell ref="A21:N21"/>
    <mergeCell ref="A22:N22"/>
    <mergeCell ref="C24:N24"/>
    <mergeCell ref="B35:B37"/>
    <mergeCell ref="C35:C37"/>
    <mergeCell ref="D35:D37"/>
    <mergeCell ref="E35:E37"/>
    <mergeCell ref="K37:N37"/>
    <mergeCell ref="K33:N33"/>
    <mergeCell ref="F35:F36"/>
    <mergeCell ref="A35:A37"/>
    <mergeCell ref="E30:E32"/>
    <mergeCell ref="A25:A29"/>
    <mergeCell ref="D112:D115"/>
    <mergeCell ref="D116:D117"/>
    <mergeCell ref="E118:E119"/>
    <mergeCell ref="E130:E132"/>
    <mergeCell ref="L130:L131"/>
    <mergeCell ref="K13:N13"/>
    <mergeCell ref="L68:L69"/>
    <mergeCell ref="K115:N115"/>
    <mergeCell ref="N75:N77"/>
    <mergeCell ref="K111:N111"/>
    <mergeCell ref="K130:K131"/>
    <mergeCell ref="K122:K124"/>
    <mergeCell ref="K125:N125"/>
    <mergeCell ref="M108:M110"/>
    <mergeCell ref="N83:N85"/>
    <mergeCell ref="K129:N129"/>
    <mergeCell ref="K121:N121"/>
    <mergeCell ref="K78:N78"/>
    <mergeCell ref="K82:N82"/>
    <mergeCell ref="L87:L89"/>
    <mergeCell ref="N87:N89"/>
    <mergeCell ref="K39:K40"/>
    <mergeCell ref="L39:L40"/>
    <mergeCell ref="N39:N40"/>
    <mergeCell ref="N122:N124"/>
    <mergeCell ref="K132:N132"/>
    <mergeCell ref="K148:N148"/>
    <mergeCell ref="L126:L128"/>
    <mergeCell ref="N130:N131"/>
    <mergeCell ref="M130:M131"/>
    <mergeCell ref="M133:M134"/>
    <mergeCell ref="E116:E117"/>
    <mergeCell ref="K117:N117"/>
    <mergeCell ref="A122:A125"/>
    <mergeCell ref="K119:N119"/>
    <mergeCell ref="N126:N128"/>
    <mergeCell ref="M136:M139"/>
    <mergeCell ref="K98:N98"/>
    <mergeCell ref="K97:N97"/>
    <mergeCell ref="A112:A115"/>
    <mergeCell ref="L122:L124"/>
    <mergeCell ref="C122:C125"/>
    <mergeCell ref="M122:M124"/>
    <mergeCell ref="A116:A117"/>
    <mergeCell ref="A120:A121"/>
    <mergeCell ref="E122:E125"/>
    <mergeCell ref="C118:C119"/>
    <mergeCell ref="C116:C117"/>
    <mergeCell ref="A118:A119"/>
    <mergeCell ref="E113:E115"/>
    <mergeCell ref="B112:B115"/>
    <mergeCell ref="K102:K105"/>
    <mergeCell ref="K135:N135"/>
    <mergeCell ref="D118:D119"/>
    <mergeCell ref="C112:C115"/>
    <mergeCell ref="N133:N134"/>
    <mergeCell ref="K133:K134"/>
    <mergeCell ref="K108:K110"/>
    <mergeCell ref="B108:B111"/>
    <mergeCell ref="D108:D111"/>
    <mergeCell ref="D87:D90"/>
    <mergeCell ref="E108:E111"/>
    <mergeCell ref="D102:D107"/>
    <mergeCell ref="D83:D86"/>
    <mergeCell ref="E102:E107"/>
    <mergeCell ref="K107:N107"/>
    <mergeCell ref="J103:J104"/>
    <mergeCell ref="F103:F104"/>
    <mergeCell ref="I103:I104"/>
    <mergeCell ref="H103:H104"/>
    <mergeCell ref="K91:K95"/>
    <mergeCell ref="K96:N96"/>
    <mergeCell ref="G103:G104"/>
    <mergeCell ref="C133:C135"/>
    <mergeCell ref="D130:D132"/>
    <mergeCell ref="B133:B135"/>
    <mergeCell ref="B130:B132"/>
    <mergeCell ref="D126:D129"/>
    <mergeCell ref="E126:E129"/>
    <mergeCell ref="C130:C132"/>
    <mergeCell ref="C126:C129"/>
    <mergeCell ref="A126:A129"/>
    <mergeCell ref="A133:A135"/>
    <mergeCell ref="A130:A132"/>
    <mergeCell ref="B116:B117"/>
    <mergeCell ref="C120:C121"/>
    <mergeCell ref="B118:B119"/>
    <mergeCell ref="B126:B129"/>
    <mergeCell ref="B122:B125"/>
    <mergeCell ref="K86:N86"/>
    <mergeCell ref="K87:K89"/>
    <mergeCell ref="K83:K85"/>
    <mergeCell ref="L83:L85"/>
    <mergeCell ref="M87:M89"/>
    <mergeCell ref="N91:N95"/>
    <mergeCell ref="L102:L106"/>
    <mergeCell ref="K126:K128"/>
    <mergeCell ref="M126:M128"/>
    <mergeCell ref="B120:B121"/>
    <mergeCell ref="D120:D121"/>
    <mergeCell ref="E120:E121"/>
    <mergeCell ref="C83:C86"/>
    <mergeCell ref="C97:F97"/>
    <mergeCell ref="B98:F98"/>
    <mergeCell ref="L91:L95"/>
    <mergeCell ref="M102:M106"/>
    <mergeCell ref="N102:N106"/>
    <mergeCell ref="N108:N110"/>
    <mergeCell ref="N149:N152"/>
    <mergeCell ref="M141:M142"/>
    <mergeCell ref="L136:L139"/>
    <mergeCell ref="K136:K139"/>
    <mergeCell ref="K147:N147"/>
    <mergeCell ref="M149:M152"/>
    <mergeCell ref="K140:N140"/>
    <mergeCell ref="K153:N153"/>
    <mergeCell ref="L141:L142"/>
    <mergeCell ref="L149:L151"/>
    <mergeCell ref="A187:E187"/>
    <mergeCell ref="B87:B90"/>
    <mergeCell ref="M91:M95"/>
    <mergeCell ref="C91:C96"/>
    <mergeCell ref="C87:C90"/>
    <mergeCell ref="B173:E173"/>
    <mergeCell ref="B174:E174"/>
    <mergeCell ref="A91:A96"/>
    <mergeCell ref="A87:A90"/>
    <mergeCell ref="D133:D135"/>
    <mergeCell ref="B181:E181"/>
    <mergeCell ref="D122:D125"/>
    <mergeCell ref="C108:C111"/>
    <mergeCell ref="C154:F154"/>
    <mergeCell ref="B136:B140"/>
    <mergeCell ref="A141:A143"/>
    <mergeCell ref="B141:B143"/>
    <mergeCell ref="C141:C143"/>
    <mergeCell ref="B144:B146"/>
    <mergeCell ref="B172:E172"/>
    <mergeCell ref="A144:A146"/>
    <mergeCell ref="E136:E140"/>
    <mergeCell ref="A108:A111"/>
    <mergeCell ref="E133:E135"/>
    <mergeCell ref="D25:D29"/>
    <mergeCell ref="A30:A32"/>
    <mergeCell ref="C33:F33"/>
    <mergeCell ref="I35:I36"/>
    <mergeCell ref="B30:B32"/>
    <mergeCell ref="C30:C32"/>
    <mergeCell ref="D30:D32"/>
    <mergeCell ref="L25:L26"/>
    <mergeCell ref="K30:K31"/>
    <mergeCell ref="L30:L31"/>
    <mergeCell ref="H35:H36"/>
    <mergeCell ref="B25:B29"/>
    <mergeCell ref="C25:C29"/>
    <mergeCell ref="E53:E55"/>
    <mergeCell ref="N42:N45"/>
    <mergeCell ref="C56:F56"/>
    <mergeCell ref="E49:E52"/>
    <mergeCell ref="D42:D46"/>
    <mergeCell ref="C42:C46"/>
    <mergeCell ref="C53:C55"/>
    <mergeCell ref="D53:D55"/>
    <mergeCell ref="M53:M54"/>
    <mergeCell ref="N53:N54"/>
    <mergeCell ref="K55:N55"/>
    <mergeCell ref="E42:E46"/>
    <mergeCell ref="C47:F47"/>
    <mergeCell ref="L42:L45"/>
    <mergeCell ref="M42:M45"/>
    <mergeCell ref="K52:N52"/>
    <mergeCell ref="K46:N46"/>
    <mergeCell ref="K56:N56"/>
    <mergeCell ref="C58:C62"/>
    <mergeCell ref="K156:N156"/>
    <mergeCell ref="K143:N143"/>
    <mergeCell ref="N136:N139"/>
    <mergeCell ref="N141:N142"/>
    <mergeCell ref="K141:K142"/>
    <mergeCell ref="C144:C146"/>
    <mergeCell ref="D149:D153"/>
    <mergeCell ref="E141:E143"/>
    <mergeCell ref="E149:E153"/>
    <mergeCell ref="D141:D143"/>
    <mergeCell ref="D144:D146"/>
    <mergeCell ref="E144:E146"/>
    <mergeCell ref="D136:D140"/>
    <mergeCell ref="C136:C140"/>
    <mergeCell ref="E63:E65"/>
    <mergeCell ref="C71:C74"/>
    <mergeCell ref="C75:C78"/>
    <mergeCell ref="D75:D78"/>
    <mergeCell ref="K75:K77"/>
    <mergeCell ref="N79:N81"/>
    <mergeCell ref="C149:C153"/>
    <mergeCell ref="K155:N155"/>
    <mergeCell ref="K154:N154"/>
    <mergeCell ref="D58:D62"/>
    <mergeCell ref="M68:M69"/>
    <mergeCell ref="E71:E74"/>
    <mergeCell ref="K66:K67"/>
    <mergeCell ref="L66:L67"/>
    <mergeCell ref="M66:M67"/>
    <mergeCell ref="N66:N67"/>
    <mergeCell ref="E79:E82"/>
    <mergeCell ref="M79:M81"/>
    <mergeCell ref="D71:D74"/>
    <mergeCell ref="M72:M73"/>
    <mergeCell ref="K72:K73"/>
    <mergeCell ref="L72:L73"/>
    <mergeCell ref="G63:G64"/>
    <mergeCell ref="N72:N73"/>
    <mergeCell ref="K74:N74"/>
    <mergeCell ref="K68:K69"/>
    <mergeCell ref="N68:N69"/>
    <mergeCell ref="M75:M77"/>
    <mergeCell ref="K70:N70"/>
    <mergeCell ref="D66:D70"/>
    <mergeCell ref="E66:E70"/>
    <mergeCell ref="D79:D82"/>
    <mergeCell ref="K62:N62"/>
    <mergeCell ref="A170:E170"/>
    <mergeCell ref="B155:F155"/>
    <mergeCell ref="B178:E178"/>
    <mergeCell ref="B175:E175"/>
    <mergeCell ref="B176:E176"/>
    <mergeCell ref="B180:E180"/>
    <mergeCell ref="B156:F156"/>
    <mergeCell ref="K149:K151"/>
    <mergeCell ref="A149:A153"/>
    <mergeCell ref="B149:B153"/>
    <mergeCell ref="A136:A140"/>
    <mergeCell ref="K146:N146"/>
    <mergeCell ref="B185:E185"/>
    <mergeCell ref="B184:E184"/>
    <mergeCell ref="B183:E183"/>
    <mergeCell ref="B179:F179"/>
    <mergeCell ref="D168:I168"/>
    <mergeCell ref="A66:A70"/>
    <mergeCell ref="D63:D65"/>
    <mergeCell ref="C66:C70"/>
    <mergeCell ref="A75:A78"/>
    <mergeCell ref="B79:B82"/>
    <mergeCell ref="A79:A82"/>
    <mergeCell ref="E75:E78"/>
    <mergeCell ref="A102:A107"/>
    <mergeCell ref="E91:E96"/>
    <mergeCell ref="B102:B107"/>
    <mergeCell ref="C101:N101"/>
    <mergeCell ref="C102:C107"/>
    <mergeCell ref="D91:D96"/>
    <mergeCell ref="E87:E90"/>
    <mergeCell ref="B66:B70"/>
    <mergeCell ref="F63:F64"/>
    <mergeCell ref="B171:E171"/>
    <mergeCell ref="A71:A74"/>
    <mergeCell ref="H63:H64"/>
    <mergeCell ref="C79:C82"/>
    <mergeCell ref="C63:C65"/>
    <mergeCell ref="A83:A86"/>
    <mergeCell ref="M83:M85"/>
    <mergeCell ref="Q18:Q20"/>
    <mergeCell ref="J18:J20"/>
    <mergeCell ref="J35:J36"/>
    <mergeCell ref="J63:J64"/>
    <mergeCell ref="A53:A55"/>
    <mergeCell ref="B49:B52"/>
    <mergeCell ref="B53:B55"/>
    <mergeCell ref="A63:A65"/>
    <mergeCell ref="A58:A62"/>
    <mergeCell ref="E58:E62"/>
    <mergeCell ref="I63:I64"/>
    <mergeCell ref="K65:N65"/>
    <mergeCell ref="A49:A52"/>
    <mergeCell ref="A38:A41"/>
    <mergeCell ref="E39:E41"/>
    <mergeCell ref="B38:B41"/>
    <mergeCell ref="K42:K45"/>
    <mergeCell ref="A42:A46"/>
    <mergeCell ref="B42:B46"/>
    <mergeCell ref="A16:N16"/>
    <mergeCell ref="K17:N17"/>
    <mergeCell ref="A18:A20"/>
    <mergeCell ref="D18:D20"/>
    <mergeCell ref="L19:N19"/>
    <mergeCell ref="F18:F20"/>
    <mergeCell ref="E18:E20"/>
    <mergeCell ref="H18:H20"/>
    <mergeCell ref="B18:B20"/>
    <mergeCell ref="K18:N18"/>
    <mergeCell ref="I18:I20"/>
    <mergeCell ref="K19:K20"/>
    <mergeCell ref="G18:G20"/>
    <mergeCell ref="C18:C20"/>
    <mergeCell ref="C38:C41"/>
    <mergeCell ref="D38:D41"/>
    <mergeCell ref="M30:M31"/>
    <mergeCell ref="N30:N31"/>
    <mergeCell ref="G35:G36"/>
    <mergeCell ref="E25:E29"/>
    <mergeCell ref="K29:N29"/>
    <mergeCell ref="K32:N32"/>
    <mergeCell ref="M39:M40"/>
    <mergeCell ref="L1:N1"/>
    <mergeCell ref="K4:L4"/>
    <mergeCell ref="K5:L5"/>
    <mergeCell ref="K6:L6"/>
    <mergeCell ref="K7:N7"/>
    <mergeCell ref="B186:E186"/>
    <mergeCell ref="B23:N23"/>
    <mergeCell ref="C34:N34"/>
    <mergeCell ref="C48:N48"/>
    <mergeCell ref="C57:N57"/>
    <mergeCell ref="B71:B74"/>
    <mergeCell ref="B83:B86"/>
    <mergeCell ref="B75:B78"/>
    <mergeCell ref="B91:B96"/>
    <mergeCell ref="K47:N47"/>
    <mergeCell ref="K41:N41"/>
    <mergeCell ref="C49:C52"/>
    <mergeCell ref="D49:D52"/>
    <mergeCell ref="K79:K81"/>
    <mergeCell ref="E83:E86"/>
    <mergeCell ref="B63:B65"/>
    <mergeCell ref="B58:B62"/>
    <mergeCell ref="K90:N90"/>
    <mergeCell ref="A15:N15"/>
  </mergeCells>
  <pageMargins left="0.78740157480314965" right="0.19685039370078741" top="0.59055118110236227" bottom="0.19685039370078741" header="0.31496062992125984" footer="0.31496062992125984"/>
  <pageSetup paperSize="9" scale="90" firstPageNumber="69" fitToHeight="0" orientation="landscape" useFirstPageNumber="1" r:id="rId1"/>
  <headerFooter scaleWithDoc="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
  <sheetViews>
    <sheetView workbookViewId="0">
      <selection activeCell="H11" sqref="H11"/>
    </sheetView>
  </sheetViews>
  <sheetFormatPr defaultRowHeight="12.75"/>
  <cols>
    <col min="1" max="1" width="22.42578125" customWidth="1"/>
    <col min="3" max="3" width="59.42578125" customWidth="1"/>
  </cols>
  <sheetData>
    <row r="2" spans="1:8" s="270" customFormat="1" ht="26.25" customHeight="1">
      <c r="A2" s="732" t="s">
        <v>179</v>
      </c>
      <c r="B2" s="732"/>
      <c r="C2" s="732"/>
      <c r="D2" s="269"/>
    </row>
    <row r="3" spans="1:8" s="270" customFormat="1" ht="37.5" customHeight="1">
      <c r="A3" s="271" t="s">
        <v>180</v>
      </c>
      <c r="B3" s="733" t="s">
        <v>181</v>
      </c>
      <c r="C3" s="734"/>
      <c r="H3" s="269"/>
    </row>
    <row r="4" spans="1:8" s="270" customFormat="1" ht="40.5" customHeight="1">
      <c r="A4" s="272" t="s">
        <v>22</v>
      </c>
      <c r="B4" s="727" t="s">
        <v>182</v>
      </c>
      <c r="C4" s="728"/>
    </row>
    <row r="5" spans="1:8" s="270" customFormat="1" ht="23.1" customHeight="1">
      <c r="A5" s="272" t="s">
        <v>30</v>
      </c>
      <c r="B5" s="727" t="s">
        <v>183</v>
      </c>
      <c r="C5" s="728"/>
    </row>
    <row r="6" spans="1:8" s="270" customFormat="1" ht="23.25" customHeight="1">
      <c r="A6" s="272" t="s">
        <v>32</v>
      </c>
      <c r="B6" s="727" t="s">
        <v>184</v>
      </c>
      <c r="C6" s="728"/>
    </row>
    <row r="7" spans="1:8" s="270" customFormat="1" ht="22.15" customHeight="1">
      <c r="A7" s="272" t="s">
        <v>102</v>
      </c>
      <c r="B7" s="727" t="s">
        <v>185</v>
      </c>
      <c r="C7" s="728"/>
    </row>
    <row r="8" spans="1:8" s="270" customFormat="1" ht="21" customHeight="1">
      <c r="A8" s="272" t="s">
        <v>186</v>
      </c>
      <c r="B8" s="727" t="s">
        <v>187</v>
      </c>
      <c r="C8" s="728"/>
    </row>
    <row r="9" spans="1:8" s="270" customFormat="1" ht="22.15" customHeight="1">
      <c r="A9" s="271">
        <v>22</v>
      </c>
      <c r="B9" s="727" t="s">
        <v>188</v>
      </c>
      <c r="C9" s="728"/>
      <c r="D9" s="273"/>
    </row>
    <row r="10" spans="1:8" s="270" customFormat="1" ht="15.75" customHeight="1">
      <c r="A10" s="268">
        <v>144127993</v>
      </c>
      <c r="B10" s="729" t="s">
        <v>189</v>
      </c>
      <c r="C10" s="730"/>
    </row>
    <row r="11" spans="1:8" s="270" customFormat="1" ht="15.75" customHeight="1"/>
    <row r="12" spans="1:8" s="270" customFormat="1" ht="15.75" customHeight="1">
      <c r="A12" s="731" t="s">
        <v>190</v>
      </c>
      <c r="B12" s="731"/>
      <c r="C12" s="731"/>
    </row>
    <row r="14" spans="1:8">
      <c r="B14" s="274"/>
      <c r="C14" s="274"/>
    </row>
  </sheetData>
  <mergeCells count="10">
    <mergeCell ref="B8:C8"/>
    <mergeCell ref="B9:C9"/>
    <mergeCell ref="B10:C10"/>
    <mergeCell ref="A12:C12"/>
    <mergeCell ref="A2:C2"/>
    <mergeCell ref="B3:C3"/>
    <mergeCell ref="B4:C4"/>
    <mergeCell ref="B5:C5"/>
    <mergeCell ref="B6:C6"/>
    <mergeCell ref="B7:C7"/>
  </mergeCells>
  <pageMargins left="0.70866141732283472" right="0.70866141732283472" top="0.74803149606299213" bottom="0.74803149606299213" header="0.31496062992125984" footer="0.31496062992125984"/>
  <pageSetup paperSize="9" firstPageNumber="77" orientation="landscape"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1_c_1_c_1</vt:lpstr>
      <vt:lpstr>vykdytoju_kodai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Sigita Kamarauskienė</dc:creator>
  <cp:lastModifiedBy>Rasa Macienė</cp:lastModifiedBy>
  <cp:lastPrinted>2018-12-12T08:38:56Z</cp:lastPrinted>
  <dcterms:created xsi:type="dcterms:W3CDTF">2015-11-04T15:06:28Z</dcterms:created>
  <dcterms:modified xsi:type="dcterms:W3CDTF">2019-02-12T11:15:22Z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lexID">
    <vt:lpwstr>74BCC97A-63E0-4112-AFE0-2E90C99284C9</vt:lpwstr>
  </property>
</Properties>
</file>