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SVP_i_WWW\2018_2020_SVP_violetai_www\"/>
    </mc:Choice>
  </mc:AlternateContent>
  <bookViews>
    <workbookView xWindow="0" yWindow="0" windowWidth="28800" windowHeight="11235" tabRatio="332"/>
  </bookViews>
  <sheets>
    <sheet name="1_c_1_c_1_forma" sheetId="1" r:id="rId1"/>
    <sheet name="vykdytoju_kodai" sheetId="5" r:id="rId2"/>
  </sheets>
  <definedNames>
    <definedName name="Excel_BuiltIn_Print_Titles_1_1">'1_c_1_c_1_forma'!$A$19:$IH$19</definedName>
    <definedName name="_xlnm.Print_Area" localSheetId="0">'1_c_1_c_1_forma'!$A$3:$O$230</definedName>
  </definedNames>
  <calcPr calcId="152511"/>
  <fileRecoveryPr autoRecover="0"/>
</workbook>
</file>

<file path=xl/calcChain.xml><?xml version="1.0" encoding="utf-8"?>
<calcChain xmlns="http://schemas.openxmlformats.org/spreadsheetml/2006/main">
  <c r="H223" i="1" l="1"/>
  <c r="I223" i="1"/>
  <c r="J223" i="1"/>
  <c r="G223" i="1"/>
  <c r="G204" i="1" l="1"/>
  <c r="H73" i="1" l="1"/>
  <c r="I73" i="1"/>
  <c r="J73" i="1"/>
  <c r="G73" i="1"/>
  <c r="H70" i="1"/>
  <c r="I70" i="1"/>
  <c r="J70" i="1"/>
  <c r="H65" i="1"/>
  <c r="I65" i="1"/>
  <c r="J65" i="1"/>
  <c r="H59" i="1"/>
  <c r="I59" i="1"/>
  <c r="J59" i="1"/>
  <c r="H52" i="1"/>
  <c r="I52" i="1"/>
  <c r="J52" i="1"/>
  <c r="H48" i="1"/>
  <c r="I48" i="1"/>
  <c r="J48" i="1"/>
  <c r="G48" i="1"/>
  <c r="H40" i="1"/>
  <c r="I40" i="1"/>
  <c r="J40" i="1"/>
  <c r="G40" i="1"/>
  <c r="G202" i="1"/>
  <c r="G201" i="1"/>
  <c r="G203" i="1"/>
  <c r="G198" i="1"/>
  <c r="H196" i="1"/>
  <c r="I196" i="1"/>
  <c r="J196" i="1"/>
  <c r="G196" i="1"/>
  <c r="H81" i="1" l="1"/>
  <c r="H197" i="1" l="1"/>
  <c r="H215" i="1" s="1"/>
  <c r="I197" i="1"/>
  <c r="I215" i="1" s="1"/>
  <c r="J197" i="1"/>
  <c r="J215" i="1" s="1"/>
  <c r="G197" i="1"/>
  <c r="G215" i="1" s="1"/>
  <c r="I202" i="1" l="1"/>
  <c r="J202" i="1"/>
  <c r="H198" i="1" l="1"/>
  <c r="H204" i="1"/>
  <c r="H206" i="1" l="1"/>
  <c r="H228" i="1" s="1"/>
  <c r="H205" i="1"/>
  <c r="I205" i="1"/>
  <c r="J205" i="1"/>
  <c r="G205" i="1"/>
  <c r="I204" i="1"/>
  <c r="J204" i="1"/>
  <c r="I198" i="1"/>
  <c r="J198" i="1"/>
  <c r="H156" i="1"/>
  <c r="I156" i="1"/>
  <c r="J156" i="1"/>
  <c r="G156" i="1"/>
  <c r="H141" i="1"/>
  <c r="I141" i="1"/>
  <c r="J141" i="1"/>
  <c r="G141" i="1"/>
  <c r="H107" i="1"/>
  <c r="I107" i="1"/>
  <c r="J107" i="1"/>
  <c r="G107" i="1"/>
  <c r="H104" i="1"/>
  <c r="I104" i="1"/>
  <c r="J104" i="1"/>
  <c r="H78" i="1"/>
  <c r="I78" i="1"/>
  <c r="J78" i="1"/>
  <c r="G78" i="1"/>
  <c r="H201" i="1" l="1"/>
  <c r="I201" i="1"/>
  <c r="J201" i="1"/>
  <c r="J192" i="1" l="1"/>
  <c r="J193" i="1" s="1"/>
  <c r="I192" i="1"/>
  <c r="I193" i="1" s="1"/>
  <c r="H192" i="1"/>
  <c r="H193" i="1" s="1"/>
  <c r="G192" i="1"/>
  <c r="G193" i="1" s="1"/>
  <c r="G65" i="1" l="1"/>
  <c r="J180" i="1" l="1"/>
  <c r="I180" i="1"/>
  <c r="H180" i="1"/>
  <c r="G180" i="1"/>
  <c r="J182" i="1"/>
  <c r="I182" i="1"/>
  <c r="H182" i="1"/>
  <c r="G182" i="1"/>
  <c r="J227" i="1" l="1"/>
  <c r="G227" i="1"/>
  <c r="H219" i="1"/>
  <c r="I219" i="1"/>
  <c r="G219" i="1"/>
  <c r="H227" i="1"/>
  <c r="I227" i="1"/>
  <c r="J219" i="1"/>
  <c r="H178" i="1"/>
  <c r="H183" i="1" s="1"/>
  <c r="I178" i="1"/>
  <c r="I183" i="1" s="1"/>
  <c r="J178" i="1"/>
  <c r="J183" i="1" s="1"/>
  <c r="H186" i="1"/>
  <c r="H187" i="1" s="1"/>
  <c r="I186" i="1"/>
  <c r="I187" i="1" s="1"/>
  <c r="J186" i="1"/>
  <c r="J187" i="1" s="1"/>
  <c r="I206" i="1"/>
  <c r="J206" i="1"/>
  <c r="H203" i="1"/>
  <c r="I203" i="1"/>
  <c r="J203" i="1"/>
  <c r="H200" i="1"/>
  <c r="I200" i="1"/>
  <c r="J200" i="1"/>
  <c r="H199" i="1"/>
  <c r="I199" i="1"/>
  <c r="J199" i="1"/>
  <c r="G200" i="1"/>
  <c r="H34" i="1"/>
  <c r="I34" i="1"/>
  <c r="J34" i="1"/>
  <c r="G34" i="1"/>
  <c r="H226" i="1" l="1"/>
  <c r="H207" i="1"/>
  <c r="H132" i="1"/>
  <c r="I132" i="1"/>
  <c r="J132" i="1"/>
  <c r="G132" i="1"/>
  <c r="H123" i="1"/>
  <c r="I123" i="1"/>
  <c r="J123" i="1"/>
  <c r="H121" i="1"/>
  <c r="I121" i="1"/>
  <c r="J121" i="1"/>
  <c r="H117" i="1"/>
  <c r="I117" i="1"/>
  <c r="J117" i="1"/>
  <c r="H112" i="1"/>
  <c r="I112" i="1"/>
  <c r="J112" i="1"/>
  <c r="H99" i="1"/>
  <c r="I99" i="1"/>
  <c r="J99" i="1"/>
  <c r="H97" i="1"/>
  <c r="I97" i="1"/>
  <c r="J97" i="1"/>
  <c r="H94" i="1"/>
  <c r="I94" i="1"/>
  <c r="J94" i="1"/>
  <c r="H87" i="1"/>
  <c r="I87" i="1"/>
  <c r="J87" i="1"/>
  <c r="I81" i="1"/>
  <c r="J81" i="1"/>
  <c r="H37" i="1"/>
  <c r="I37" i="1"/>
  <c r="J37" i="1"/>
  <c r="H32" i="1"/>
  <c r="I32" i="1"/>
  <c r="J32" i="1"/>
  <c r="H29" i="1"/>
  <c r="I29" i="1"/>
  <c r="J29" i="1"/>
  <c r="H27" i="1"/>
  <c r="I27" i="1"/>
  <c r="J27" i="1"/>
  <c r="J158" i="1"/>
  <c r="I158" i="1"/>
  <c r="H158" i="1"/>
  <c r="G158" i="1"/>
  <c r="G159" i="1" s="1"/>
  <c r="J159" i="1"/>
  <c r="J41" i="1" l="1"/>
  <c r="I41" i="1"/>
  <c r="H41" i="1"/>
  <c r="H159" i="1"/>
  <c r="I159" i="1"/>
  <c r="J207" i="1"/>
  <c r="I207" i="1"/>
  <c r="G206" i="1" l="1"/>
  <c r="G199" i="1" l="1"/>
  <c r="G97" i="1"/>
  <c r="G99" i="1"/>
  <c r="G87" i="1"/>
  <c r="G29" i="1"/>
  <c r="H167" i="1" l="1"/>
  <c r="I167" i="1"/>
  <c r="J167" i="1"/>
  <c r="H151" i="1"/>
  <c r="H152" i="1" s="1"/>
  <c r="I151" i="1"/>
  <c r="I152" i="1" s="1"/>
  <c r="J151" i="1"/>
  <c r="J152" i="1" s="1"/>
  <c r="H118" i="1"/>
  <c r="I118" i="1"/>
  <c r="J118" i="1"/>
  <c r="H113" i="1"/>
  <c r="I113" i="1"/>
  <c r="J113" i="1"/>
  <c r="H100" i="1"/>
  <c r="I100" i="1"/>
  <c r="J100" i="1"/>
  <c r="H88" i="1"/>
  <c r="I88" i="1"/>
  <c r="J88" i="1"/>
  <c r="H142" i="1"/>
  <c r="I142" i="1"/>
  <c r="J142" i="1"/>
  <c r="H136" i="1"/>
  <c r="I136" i="1"/>
  <c r="J136" i="1"/>
  <c r="H133" i="1"/>
  <c r="I133" i="1"/>
  <c r="J133" i="1"/>
  <c r="G228" i="1"/>
  <c r="I124" i="1" l="1"/>
  <c r="J108" i="1"/>
  <c r="H108" i="1"/>
  <c r="J124" i="1"/>
  <c r="H124" i="1"/>
  <c r="I108" i="1"/>
  <c r="G52" i="1"/>
  <c r="G81" i="1" l="1"/>
  <c r="G27" i="1" l="1"/>
  <c r="G32" i="1"/>
  <c r="I226" i="1" l="1"/>
  <c r="J226" i="1"/>
  <c r="G226" i="1"/>
  <c r="J222" i="1" l="1"/>
  <c r="J218" i="1"/>
  <c r="J225" i="1"/>
  <c r="J224" i="1"/>
  <c r="J216" i="1"/>
  <c r="J214" i="1"/>
  <c r="J171" i="1"/>
  <c r="J169" i="1"/>
  <c r="J164" i="1"/>
  <c r="J160" i="1"/>
  <c r="J145" i="1"/>
  <c r="J146" i="1" s="1"/>
  <c r="J137" i="1"/>
  <c r="H222" i="1"/>
  <c r="H218" i="1"/>
  <c r="H225" i="1"/>
  <c r="H224" i="1"/>
  <c r="H216" i="1"/>
  <c r="H214" i="1"/>
  <c r="H171" i="1"/>
  <c r="H169" i="1"/>
  <c r="H164" i="1"/>
  <c r="H160" i="1"/>
  <c r="H145" i="1"/>
  <c r="H146" i="1" s="1"/>
  <c r="H137" i="1"/>
  <c r="G222" i="1"/>
  <c r="G218" i="1"/>
  <c r="G225" i="1"/>
  <c r="G224" i="1"/>
  <c r="G216" i="1"/>
  <c r="G214" i="1"/>
  <c r="G186" i="1"/>
  <c r="G187" i="1" s="1"/>
  <c r="G178" i="1"/>
  <c r="G183" i="1" s="1"/>
  <c r="G171" i="1"/>
  <c r="G169" i="1"/>
  <c r="G167" i="1"/>
  <c r="G164" i="1"/>
  <c r="G151" i="1"/>
  <c r="G152" i="1" s="1"/>
  <c r="G145" i="1"/>
  <c r="G146" i="1" s="1"/>
  <c r="G142" i="1"/>
  <c r="G136" i="1"/>
  <c r="G137" i="1" s="1"/>
  <c r="G133" i="1"/>
  <c r="G123" i="1"/>
  <c r="G121" i="1"/>
  <c r="G117" i="1"/>
  <c r="G118" i="1" s="1"/>
  <c r="G112" i="1"/>
  <c r="G113" i="1" s="1"/>
  <c r="G104" i="1"/>
  <c r="G94" i="1"/>
  <c r="G100" i="1" s="1"/>
  <c r="G70" i="1"/>
  <c r="G59" i="1"/>
  <c r="G37" i="1"/>
  <c r="G41" i="1" s="1"/>
  <c r="G172" i="1" l="1"/>
  <c r="G188" i="1" s="1"/>
  <c r="H147" i="1"/>
  <c r="J147" i="1"/>
  <c r="G88" i="1"/>
  <c r="H172" i="1"/>
  <c r="H188" i="1" s="1"/>
  <c r="J172" i="1"/>
  <c r="J188" i="1" s="1"/>
  <c r="G108" i="1"/>
  <c r="G160" i="1"/>
  <c r="G124" i="1"/>
  <c r="J213" i="1"/>
  <c r="J229" i="1" s="1"/>
  <c r="H213" i="1"/>
  <c r="H229" i="1" s="1"/>
  <c r="G213" i="1"/>
  <c r="G229" i="1" s="1"/>
  <c r="G207" i="1"/>
  <c r="H194" i="1" l="1"/>
  <c r="G147" i="1"/>
  <c r="G194" i="1" s="1"/>
  <c r="J194" i="1"/>
  <c r="I171" i="1"/>
  <c r="I218" i="1" l="1"/>
  <c r="I222" i="1" l="1"/>
  <c r="I225" i="1"/>
  <c r="I224" i="1"/>
  <c r="I216" i="1"/>
  <c r="I214" i="1"/>
  <c r="I169" i="1"/>
  <c r="I213" i="1" l="1"/>
  <c r="I229" i="1" s="1"/>
  <c r="I164" i="1"/>
  <c r="I172" i="1" s="1"/>
  <c r="I188" i="1" s="1"/>
  <c r="I160" i="1" l="1"/>
  <c r="I145" i="1"/>
  <c r="I146" i="1" s="1"/>
  <c r="I137" i="1"/>
  <c r="I147" i="1" s="1"/>
  <c r="F124" i="1"/>
  <c r="E124" i="1"/>
  <c r="D124" i="1"/>
  <c r="I194" i="1" l="1"/>
</calcChain>
</file>

<file path=xl/sharedStrings.xml><?xml version="1.0" encoding="utf-8"?>
<sst xmlns="http://schemas.openxmlformats.org/spreadsheetml/2006/main" count="631" uniqueCount="240">
  <si>
    <t>Programos tikslo kodas</t>
  </si>
  <si>
    <t>Uždavinio kodas</t>
  </si>
  <si>
    <t>Priemonės kodas</t>
  </si>
  <si>
    <t>Priemonės pavadinimas</t>
  </si>
  <si>
    <t>Priemonės vykdytojo kodas</t>
  </si>
  <si>
    <t>Finansavimo šaltinis</t>
  </si>
  <si>
    <t>01</t>
  </si>
  <si>
    <t>SB</t>
  </si>
  <si>
    <t>02</t>
  </si>
  <si>
    <t>ES</t>
  </si>
  <si>
    <t>03</t>
  </si>
  <si>
    <t>SP</t>
  </si>
  <si>
    <t>04</t>
  </si>
  <si>
    <t>05</t>
  </si>
  <si>
    <t>06</t>
  </si>
  <si>
    <t>Iš viso uždaviniui:</t>
  </si>
  <si>
    <t>Plėsti ir modernizuoti esamų socialinių paslaugų įstaigų infrastruktūrą</t>
  </si>
  <si>
    <t xml:space="preserve">SB </t>
  </si>
  <si>
    <t>KT</t>
  </si>
  <si>
    <t>Administravimo išlaidos</t>
  </si>
  <si>
    <t>07</t>
  </si>
  <si>
    <t>08</t>
  </si>
  <si>
    <t>Užtikrinti kitų išmokų ir kompensacijų teikimą teisės aktuose numatytiems asmenims</t>
  </si>
  <si>
    <t>Kompensacijos sovietinėje armijoje sužalotiems ir žuvusiųjų šeimoms</t>
  </si>
  <si>
    <t>Kompensacijos nepriklausomybės gynėjams nukentėjusiems nuo 1991 m. sausio 11-13 d. ir po to vykdytos SSRS agresijos</t>
  </si>
  <si>
    <t>09</t>
  </si>
  <si>
    <t>Teikti socialinę paramą mokiniams</t>
  </si>
  <si>
    <t>10</t>
  </si>
  <si>
    <t>11</t>
  </si>
  <si>
    <t xml:space="preserve">Organizuoti ir finansuoti vasaros poilsį socialinės rizikos grupės vaikams </t>
  </si>
  <si>
    <t>Plėtoti vaikų užimtumą</t>
  </si>
  <si>
    <t>Finansavimo šaltiniai</t>
  </si>
  <si>
    <t>1.</t>
  </si>
  <si>
    <t>1.1.</t>
  </si>
  <si>
    <t>Savivaldybės biudžeto lėšos (SB)</t>
  </si>
  <si>
    <t>1.2.</t>
  </si>
  <si>
    <t>1.3.</t>
  </si>
  <si>
    <t>1.4.</t>
  </si>
  <si>
    <t>1.5.</t>
  </si>
  <si>
    <t>1.6.</t>
  </si>
  <si>
    <t>1.7.</t>
  </si>
  <si>
    <t>2.</t>
  </si>
  <si>
    <t>Kitos lėšos (KT)</t>
  </si>
  <si>
    <t>2018 m.</t>
  </si>
  <si>
    <t>Didinti socialinių paslaugų prieinamumą</t>
  </si>
  <si>
    <t>Mažinti pažeidžiamų gyventojų grupių socialinę atskirtį.</t>
  </si>
  <si>
    <t>Užtikrinti lengvatinio keleivių vežimo reguliaraus susisiekimo maršrutais išlaidų kompensavimą.</t>
  </si>
  <si>
    <t>Užtikrinti asmens higienos (dušo) paslaugų teikimo neįgaliesiems, pensininkams bei moksleiviams išlaidų kompensavimą</t>
  </si>
  <si>
    <t>Bendradarbiauti su nevyriausybinėmis organizacijomis, teikiančiomis socialinės reabilitacijos paslaugas neįgaliesiems bendruomenėje</t>
  </si>
  <si>
    <t xml:space="preserve">Užtikrinti išmokų vaikams teikimą </t>
  </si>
  <si>
    <t xml:space="preserve">Užtikrinti valstybinių šalpos išmokų teikimą </t>
  </si>
  <si>
    <t>tūkst. Eur</t>
  </si>
  <si>
    <t>47,6 lik.</t>
  </si>
  <si>
    <t>1.8.</t>
  </si>
  <si>
    <t>2019 metų išlaidų projektas</t>
  </si>
  <si>
    <t>Produkto kriterijus</t>
  </si>
  <si>
    <t>Pavadinimas, mato vnt.</t>
  </si>
  <si>
    <t>TIKSLŲ, UŽDAVINIŲ, PRIEMONIŲ, PRIEMONIŲ IŠLAIDŲ IR PRODUKTO KRITERIJŲ SUVESTINĖ</t>
  </si>
  <si>
    <t>Planas</t>
  </si>
  <si>
    <t>2019 m.</t>
  </si>
  <si>
    <t>08 145746984</t>
  </si>
  <si>
    <t>08 191847892</t>
  </si>
  <si>
    <t>08 191015237</t>
  </si>
  <si>
    <t>Didinti socialiai pažeidžiamų gyventojų gerovę ir socialinę aprėptį aprūpinant juos būstu</t>
  </si>
  <si>
    <t>Tinkamai eksploatuoti, remontuoti ir naudoti Savivaldybei nuosavybės teise priklausančius būstus</t>
  </si>
  <si>
    <t>Iš viso</t>
  </si>
  <si>
    <t>Apmokėtos išlaidos proc.</t>
  </si>
  <si>
    <t>Iš viso uždaviniui</t>
  </si>
  <si>
    <t>Didinti būsto prieinamumą pažeidžiamoms gyventojų grupėms</t>
  </si>
  <si>
    <t>Teikti paramą būstui išsinuomoti</t>
  </si>
  <si>
    <t>Iš viso tikslui</t>
  </si>
  <si>
    <t>Kurti saugią aplinką socialinės rizikos grupės vaikams, neatitraukiant jų nuo šeimos; siekti apsaugoti juos nuo smurto, valkatavimo, elgetavimo, nusikaltimų, organizuojant jų užimtumą</t>
  </si>
  <si>
    <t>Įgyvendinti socialinės apsaugos sistemą, mažinančią socialinę atskirtį ir užtikrinančią pažeidžiamų gyventojų grupių socialinę integraciją</t>
  </si>
  <si>
    <t xml:space="preserve">08 </t>
  </si>
  <si>
    <t xml:space="preserve">Savivaldybės biudžeto lėšos </t>
  </si>
  <si>
    <t>Paskolų lėšos PS</t>
  </si>
  <si>
    <t>Programų lėšų likutis SB (LIK)</t>
  </si>
  <si>
    <t>Mokinio krepšelio lėšos VB (MK)</t>
  </si>
  <si>
    <t>Lėšos valstybės deleguotoms funkcijoms atlikti VB (VF)</t>
  </si>
  <si>
    <t>Kitos valstybės biudžeto lėšos VB (KT)</t>
  </si>
  <si>
    <t>Kelių priežiūros programos lėšos VB (KPP)</t>
  </si>
  <si>
    <t>1.9.</t>
  </si>
  <si>
    <t>Europos Sąjungos lėšos ES</t>
  </si>
  <si>
    <t>1.10.</t>
  </si>
  <si>
    <t>Įstaigų pajamų lėšos SP</t>
  </si>
  <si>
    <t>1.11.</t>
  </si>
  <si>
    <t>Įstaigų praėjusių metų lėšų likučiai SP (LIK)</t>
  </si>
  <si>
    <t>Strateginio veiklos plano vykdytojų kodų klasifikatorius*</t>
  </si>
  <si>
    <t>Programos vykdytojo kodas</t>
  </si>
  <si>
    <t>Pavadinimas</t>
  </si>
  <si>
    <t>Šiaulių miesto savivaldybės globos namai</t>
  </si>
  <si>
    <t>191015237</t>
  </si>
  <si>
    <t xml:space="preserve">Šiaulių miesto savivaldybės vaikų globos namai </t>
  </si>
  <si>
    <t>Šiaulių miesto savivaldybės socialinių paslaugų centras</t>
  </si>
  <si>
    <t>* patvirtinta Šiaulių miesto savivaldybės administracijos direktoriaus 2016-10-28 įsakymu Nr. A -1473</t>
  </si>
  <si>
    <t>SPlik.</t>
  </si>
  <si>
    <t>Viso:</t>
  </si>
  <si>
    <t>Valstybės investicijų projektų lėšos VB (VIP)</t>
  </si>
  <si>
    <t>Socialinių reikalų departamento Socialinių paslaugų skyrius</t>
  </si>
  <si>
    <t>Socialinių reikalų departamento Socialinių išmokų ir kompensacijų skyrius</t>
  </si>
  <si>
    <t>Strateginės plėtros ir ekonomikos departamento  Ekonomikos ir investicijų skyrius</t>
  </si>
  <si>
    <t>Urbanistinės plėtros ir ūkio departamento  Statybos ir renovacijos skyrius</t>
  </si>
  <si>
    <t>Strateginis tikslas 02. Užtikrinti visuomenės poreikius tenkinančių švietimo, kultūros, sporto, sveikatos ir socialinių paslaugų kokybę ir įvairovę</t>
  </si>
  <si>
    <t>FINANSAVIMO LĖŠŲ SUVESTINĖ</t>
  </si>
  <si>
    <t>SB (LIK)</t>
  </si>
  <si>
    <t>SP (LIK)</t>
  </si>
  <si>
    <t>Iš viso 10 programai  (1 eilutė + 2 eilutė)</t>
  </si>
  <si>
    <t>VB (VF)</t>
  </si>
  <si>
    <t>SB(LIK)</t>
  </si>
  <si>
    <t>Atnaujintas pastato A korpusas</t>
  </si>
  <si>
    <t>Atnaujintas pastato B korpusas</t>
  </si>
  <si>
    <t>08 191015237 145746984</t>
  </si>
  <si>
    <t>08 05 06</t>
  </si>
  <si>
    <t>Urbanistinės plėtros ir ūkio departamento Architektūros, urbanistikos ir paveldosaugos skyrius</t>
  </si>
  <si>
    <r>
      <t>08</t>
    </r>
    <r>
      <rPr>
        <sz val="12"/>
        <rFont val="Times New Roman"/>
        <family val="1"/>
        <charset val="186"/>
      </rPr>
      <t xml:space="preserve"> 20</t>
    </r>
    <r>
      <rPr>
        <sz val="12"/>
        <color theme="1"/>
        <rFont val="Times New Roman"/>
        <family val="1"/>
        <charset val="186"/>
      </rPr>
      <t xml:space="preserve"> 1145746984  191784958</t>
    </r>
  </si>
  <si>
    <r>
      <t xml:space="preserve">08 </t>
    </r>
    <r>
      <rPr>
        <sz val="12"/>
        <rFont val="Times New Roman"/>
        <family val="1"/>
        <charset val="186"/>
      </rPr>
      <t>20</t>
    </r>
  </si>
  <si>
    <t>08 20 06  19184787892</t>
  </si>
  <si>
    <t>2020 metų išlaidų projektas</t>
  </si>
  <si>
    <t>2020 m.</t>
  </si>
  <si>
    <t>2.1.</t>
  </si>
  <si>
    <t>Kitos lėšos KT</t>
  </si>
  <si>
    <t>Valstybės biudžeto lėšos KT(VB)</t>
  </si>
  <si>
    <t xml:space="preserve">Užtikrinti valstybės garantuotos piniginės socialinės paramos  teikimą </t>
  </si>
  <si>
    <t>Vaikams</t>
  </si>
  <si>
    <t>suderinta su projektų vadovu ir finansininku (Laura)</t>
  </si>
  <si>
    <t xml:space="preserve">Parengtas techninis projektas </t>
  </si>
  <si>
    <t>SBlik.</t>
  </si>
  <si>
    <t>(tūkst. Eur)</t>
  </si>
  <si>
    <t>Suaugusiesiems</t>
  </si>
  <si>
    <t>10  Socialinės paramos įgyvendinimo programa</t>
  </si>
  <si>
    <t xml:space="preserve"> 08</t>
  </si>
  <si>
    <t xml:space="preserve">05 06 08 145746984 </t>
  </si>
  <si>
    <t>09 20</t>
  </si>
  <si>
    <t>Teikti ilgalaikės, trumpalaikės ir dienos socialinės globos paslaugas senyvo amžiaus asmenims, suaugusiems asmenims su negalia ir vaikams su negalia</t>
  </si>
  <si>
    <t xml:space="preserve">Teikti socialinės globos paslaugas asmenims su sunkia negalia </t>
  </si>
  <si>
    <t xml:space="preserve">Įgyvendinti Užimtumo didinimo programą </t>
  </si>
  <si>
    <t>Įgyvendinti Būsto pritaikymo neįgaliesiems  programą</t>
  </si>
  <si>
    <t xml:space="preserve">Skirti ir išmokėti išmokas </t>
  </si>
  <si>
    <t>Skirti šalpos (socialines) išmokas</t>
  </si>
  <si>
    <t xml:space="preserve">Kompensuoti keleivinio transporto vežėjų išlaidas (negautas pajamas) už lengvatinį keleivių vežimą reguliaraus susisiekimo maršrutais  </t>
  </si>
  <si>
    <t>Teikti dušo paslaugas</t>
  </si>
  <si>
    <t xml:space="preserve">Apmokėti savivaldybei  nuosavybės teise priklausančio nekilnojamojo turto renovacijos išlaidas </t>
  </si>
  <si>
    <t xml:space="preserve">Sumokėti socialiai remtinų piliečių palūkanas už paskolas </t>
  </si>
  <si>
    <t xml:space="preserve">Kompensuoti būsto nuomos ar išperkamosios būsto nuomos mokesčių dalį </t>
  </si>
  <si>
    <t xml:space="preserve">Skirti ir išmokėti išmokas ir kompensacijas </t>
  </si>
  <si>
    <t>Užtikrinti skolų išieškojimą ir skolininkų iškeldinimą iš savivaldybei nuosavybės teise priklausančių būstų</t>
  </si>
  <si>
    <t>Užtikrinti vienkartinės piniginės pašalpos skyrimą</t>
  </si>
  <si>
    <t>Užtikrinti Šiaulių miesto savivaldybės socialinių paslaugų centro veiklą</t>
  </si>
  <si>
    <t>Užtikrinti Šiaulių miesto savivaldybės vaikų globos namų veiklą</t>
  </si>
  <si>
    <t>Užtikrinti Šiaulių miesto savivaldybės globos namų veiklą</t>
  </si>
  <si>
    <t>Užtikrinti socialinės globos paslaugų teikimą vaikams, likusiems be tėvų globos</t>
  </si>
  <si>
    <t xml:space="preserve">Finansuoti socialinės reabilitacijos paslaugų neįgaliesiems bendruomenėje projektus </t>
  </si>
  <si>
    <t>Kompensuoti transporto išlaidų bei specialiųjų lengvųjų automobilių įsigijimo išlaidas</t>
  </si>
  <si>
    <t>Skirti kitas išmokas</t>
  </si>
  <si>
    <t>Skirti socialinę paramą moksleiviams</t>
  </si>
  <si>
    <t xml:space="preserve">Organizuoti vasaros poilsį vaikams, patiriantiems socialinę riziką  </t>
  </si>
  <si>
    <t>Užtikrinti vaikų dienos centrų veiklą</t>
  </si>
  <si>
    <t>Užtikrinti išmokas Ginkluoto pasipriešinimo/rezistencijos/dalyviams-kariams savanoriams</t>
  </si>
  <si>
    <t>1</t>
  </si>
  <si>
    <t>Apmokėti gyvenamojo namo Radviliškio g. 124 projektavimo paslaugas</t>
  </si>
  <si>
    <t>2017 metų patvirtinti asignavimai</t>
  </si>
  <si>
    <t>2018 metų asignavimų planas</t>
  </si>
  <si>
    <t>Trumpalaikės socialinės globos teikimas suaugusiems asmenims</t>
  </si>
  <si>
    <t>Socialinių paslaugų teikimas socialinės globos įstaigose vaikams ir suaugusiems asmenims</t>
  </si>
  <si>
    <t>Socialinės paramos įgyvendinimo programa-Šeimyna</t>
  </si>
  <si>
    <t>Užtikrinti socialinių globėjų centro veiklą</t>
  </si>
  <si>
    <t>KT(VB)</t>
  </si>
  <si>
    <t>VB(VF)</t>
  </si>
  <si>
    <t>VB(KT)</t>
  </si>
  <si>
    <t xml:space="preserve"> VB (KT)</t>
  </si>
  <si>
    <r>
      <rPr>
        <b/>
        <sz val="11"/>
        <color rgb="FF00B0F0"/>
        <rFont val="Times New Roman"/>
        <family val="1"/>
        <charset val="186"/>
      </rPr>
      <t xml:space="preserve"> </t>
    </r>
    <r>
      <rPr>
        <b/>
        <sz val="11"/>
        <color theme="1"/>
        <rFont val="Times New Roman"/>
        <family val="1"/>
        <charset val="186"/>
      </rPr>
      <t>VB (KT)</t>
    </r>
  </si>
  <si>
    <t xml:space="preserve"> VB(KT)</t>
  </si>
  <si>
    <t>2018 metų  asignavimų planas</t>
  </si>
  <si>
    <t>2019 metų lėšų projektas</t>
  </si>
  <si>
    <t>2020 metų lėšų projektas</t>
  </si>
  <si>
    <t>Teikiamų paslaugų skaičius vnt.</t>
  </si>
  <si>
    <t>Teikiamų socialinių paslaugų skaičius vnt.</t>
  </si>
  <si>
    <t>Paslaugų gavėjų skaičius vnt.</t>
  </si>
  <si>
    <t>Asmenų (šeimų),   gavusių paslaugas sk.</t>
  </si>
  <si>
    <t>Globojamų vaikų skaičius šeimose vnt.</t>
  </si>
  <si>
    <t>Globojamų vaikų skaičius šeimynose vnt.</t>
  </si>
  <si>
    <t>Globojamų vaikų skaičius bendruomeniniuose vaikų globos namuose vnt.</t>
  </si>
  <si>
    <t>Socialinių globėjų  skaičius globėjų centre vnt.</t>
  </si>
  <si>
    <t>Globojamų vaikų skaičius institucijose vnt.</t>
  </si>
  <si>
    <t>Remontuojamo pastato ploto dalis nuo viso pastato ploto proc.</t>
  </si>
  <si>
    <t>Pastatytas (rekonstruotas) pastatas vnt.</t>
  </si>
  <si>
    <t>Finansuojamų projektų skaičius vnt.</t>
  </si>
  <si>
    <t>Etatų sk.</t>
  </si>
  <si>
    <t>Paslaugų gavėjų sk.</t>
  </si>
  <si>
    <t>Vaikų, gaunančių paslaugas sk.</t>
  </si>
  <si>
    <t>Užtikrintas projekto veiklų tęstinumas proc.</t>
  </si>
  <si>
    <t>Teismo sprendimų sk.</t>
  </si>
  <si>
    <t>Apmokėtos projektavimo paslaugos proc.</t>
  </si>
  <si>
    <t>Apmokėtos renovacijos išlaidos proc.</t>
  </si>
  <si>
    <t>Padengtos išlaidos proc.</t>
  </si>
  <si>
    <t>Nupirktų būstų sk.</t>
  </si>
  <si>
    <t xml:space="preserve">Iš viso  programai </t>
  </si>
  <si>
    <t xml:space="preserve"> Įgyvendinti projektą „Integrali pagalba į namus Šiaulių mieste“</t>
  </si>
  <si>
    <t>Socialinės rizikos grupės vaikų gerovės kėlimas Šiaulių miesto ir rajono savivaldybėse</t>
  </si>
  <si>
    <t>Įgyvendinti projektą „Socialinio būsto fondo plėtra Šiaulių miesto savivaldybėje“</t>
  </si>
  <si>
    <t xml:space="preserve">Atnaujinti dienos socialinės globos centro „Goda“ pastatą (Žalgirio g.3) </t>
  </si>
  <si>
    <t xml:space="preserve">Įgyvendinti projektą „Kompleksinės paslaugos šeimai Šiaulių miesto savivaldybėje“ </t>
  </si>
  <si>
    <t xml:space="preserve">Apmokėti savivaldybei nuosavybės teise priklausančių būstų eksploatavimo, administravimo, kaupimo, nuomos mokesčio surinkimo, komunalinių mokesčių, remonto išlaidas </t>
  </si>
  <si>
    <t xml:space="preserve"> SOCIALINĖS PARAMOS ĮGYVENDINIMO PROGRAMOS  ( Nr.10) 2018–2020 METŲ VEIKLOS PLANO</t>
  </si>
  <si>
    <t>20</t>
  </si>
  <si>
    <t xml:space="preserve">09 </t>
  </si>
  <si>
    <t>Didinti savivaldybės būsto fondą</t>
  </si>
  <si>
    <t xml:space="preserve"> </t>
  </si>
  <si>
    <t>Rekonstruoti Šiaulių miesto savivaldybės socialinių paslaugų centro Paramos tarnybos pastatą Stoties g.)</t>
  </si>
  <si>
    <t>priedas</t>
  </si>
  <si>
    <r>
      <t>Šîaulių miesto savivaldybės 2018</t>
    </r>
    <r>
      <rPr>
        <sz val="12"/>
        <rFont val="Calibri"/>
        <family val="2"/>
        <charset val="186"/>
      </rPr>
      <t>‒</t>
    </r>
    <r>
      <rPr>
        <sz val="12"/>
        <rFont val="Times New Roman"/>
        <family val="1"/>
        <charset val="186"/>
      </rPr>
      <t>2020 metų</t>
    </r>
  </si>
  <si>
    <t xml:space="preserve">strateginio veiklos plano Socialinės paramos </t>
  </si>
  <si>
    <t xml:space="preserve">įgyvendinimo programos (Nr. 10) </t>
  </si>
  <si>
    <t>Projektų valdymo skyrius</t>
  </si>
  <si>
    <t>Skatinti šeimas</t>
  </si>
  <si>
    <t>Skirtų kraitelių sk.</t>
  </si>
  <si>
    <t>Užtikrinti kraitelio skyrimą  šeimoms, susilaukusioms kūdikio</t>
  </si>
  <si>
    <t>Kurti saugią ir patrauklią socialinę aplinką šeimoms</t>
  </si>
  <si>
    <t xml:space="preserve">Sukurtų laikinų darbo vietų skaičius vnt.  </t>
  </si>
  <si>
    <t xml:space="preserve"> KT(VB)</t>
  </si>
  <si>
    <t>100</t>
  </si>
  <si>
    <t>PATVIRTINTA</t>
  </si>
  <si>
    <t xml:space="preserve">Šiaulių miesto savivaldybės tarybos </t>
  </si>
  <si>
    <t>2018 m. vasario 1 d. sprendimu Nr. T-1</t>
  </si>
  <si>
    <t xml:space="preserve">(Šiaulių miesto savivaldybės tarybos </t>
  </si>
  <si>
    <t>Patenkintų prašymų dalis nuo visų gautų prašymų, proc.</t>
  </si>
  <si>
    <t>Pritaikytų būstų dalis nuo visų gautų paraiškų, proc.</t>
  </si>
  <si>
    <t xml:space="preserve"> Patenkintų paraiškų dalis nuo visų gautų paraiškų proc.</t>
  </si>
  <si>
    <t>Išmokų gavėjų sk.</t>
  </si>
  <si>
    <t>Šiaulių miesto savivaldybės globos namų pastato Energetikų g. 20A priestato statyba</t>
  </si>
  <si>
    <t>SB(PS)</t>
  </si>
  <si>
    <t>ES(LIK)</t>
  </si>
  <si>
    <t>Europos Sąjungos lėšos ES(LIK)</t>
  </si>
  <si>
    <t>440</t>
  </si>
  <si>
    <t>Civilinės metrikacijos skyrius</t>
  </si>
  <si>
    <t>08   10</t>
  </si>
  <si>
    <t>1.12.</t>
  </si>
  <si>
    <t>2.2.</t>
  </si>
  <si>
    <t>61,4</t>
  </si>
  <si>
    <t>2018 m. gruodžio 21 d. sprendimo Nr. T-452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</si>
</sst>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"/>
    <numFmt numFmtId="165" formatCode="_-* #,##0.0000\ _L_t_-;\-* #,##0.0000\ _L_t_-;_-* &quot;-&quot;??\ _L_t_-;_-@_-"/>
  </numFmts>
  <fonts count="48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1"/>
      <color indexed="62"/>
      <name val="Calibri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sz val="11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Arial"/>
      <family val="2"/>
      <charset val="186"/>
    </font>
    <font>
      <sz val="12"/>
      <color indexed="8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12"/>
      <color rgb="FF0070C0"/>
      <name val="Times New Roman"/>
      <family val="1"/>
      <charset val="186"/>
    </font>
    <font>
      <sz val="12"/>
      <color rgb="FF00B0F0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u/>
      <sz val="9.5"/>
      <color theme="10"/>
      <name val="Arial"/>
      <family val="2"/>
      <charset val="186"/>
    </font>
    <font>
      <sz val="11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2"/>
      <color rgb="FFFF0000"/>
      <name val="Arial"/>
      <family val="2"/>
      <charset val="186"/>
    </font>
    <font>
      <sz val="10"/>
      <color rgb="FF0070C0"/>
      <name val="Times New Roman"/>
      <family val="1"/>
      <charset val="186"/>
    </font>
    <font>
      <sz val="11"/>
      <color rgb="FF0070C0"/>
      <name val="Times New Roman"/>
      <family val="1"/>
      <charset val="186"/>
    </font>
    <font>
      <sz val="11"/>
      <color rgb="FF00B0F0"/>
      <name val="Times New Roman"/>
      <family val="1"/>
      <charset val="186"/>
    </font>
    <font>
      <b/>
      <sz val="11"/>
      <color rgb="FF00B0F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2"/>
      <name val="Calibri"/>
      <family val="2"/>
      <charset val="186"/>
    </font>
    <font>
      <strike/>
      <sz val="12"/>
      <color rgb="FFFF0000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1"/>
      <color rgb="FFFF0000"/>
      <name val="Times New Roman"/>
      <family val="1"/>
      <charset val="186"/>
    </font>
  </fonts>
  <fills count="47">
    <fill>
      <patternFill patternType="none"/>
    </fill>
    <fill>
      <patternFill patternType="gray125"/>
    </fill>
    <fill>
      <patternFill patternType="solid">
        <fgColor indexed="41"/>
        <bgColor indexed="9"/>
      </patternFill>
    </fill>
    <fill>
      <patternFill patternType="solid">
        <fgColor indexed="47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2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indexed="31"/>
      </patternFill>
    </fill>
    <fill>
      <patternFill patternType="solid">
        <fgColor theme="2" tint="-9.9978637043366805E-2"/>
        <bgColor indexed="22"/>
      </patternFill>
    </fill>
    <fill>
      <patternFill patternType="solid">
        <fgColor theme="2" tint="-9.9978637043366805E-2"/>
        <bgColor indexed="26"/>
      </patternFill>
    </fill>
    <fill>
      <patternFill patternType="solid">
        <fgColor rgb="FFFFFFFF"/>
        <bgColor rgb="FFF2F2F2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27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34"/>
      </patternFill>
    </fill>
    <fill>
      <patternFill patternType="solid">
        <fgColor rgb="FF99CCFF"/>
        <bgColor indexed="22"/>
      </patternFill>
    </fill>
    <fill>
      <patternFill patternType="solid">
        <fgColor rgb="FF99CCFF"/>
        <bgColor indexed="31"/>
      </patternFill>
    </fill>
    <fill>
      <patternFill patternType="solid">
        <fgColor rgb="FF99CCFF"/>
        <bgColor indexed="64"/>
      </patternFill>
    </fill>
  </fills>
  <borders count="9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</borders>
  <cellStyleXfs count="3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3" borderId="0" applyNumberFormat="0" applyBorder="0" applyAlignment="0" applyProtection="0"/>
    <xf numFmtId="0" fontId="4" fillId="12" borderId="0" applyNumberFormat="0" applyBorder="0" applyAlignment="0" applyProtection="0"/>
    <xf numFmtId="0" fontId="13" fillId="0" borderId="0"/>
    <xf numFmtId="0" fontId="9" fillId="3" borderId="1" applyNumberFormat="0" applyAlignment="0" applyProtection="0"/>
    <xf numFmtId="0" fontId="5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13" fillId="4" borderId="2" applyNumberFormat="0" applyAlignment="0" applyProtection="0"/>
    <xf numFmtId="0" fontId="6" fillId="2" borderId="1" applyNumberFormat="0" applyAlignment="0" applyProtection="0"/>
    <xf numFmtId="0" fontId="7" fillId="0" borderId="3" applyNumberFormat="0" applyFill="0" applyAlignment="0" applyProtection="0"/>
    <xf numFmtId="0" fontId="8" fillId="11" borderId="4" applyNumberFormat="0" applyAlignment="0" applyProtection="0"/>
    <xf numFmtId="0" fontId="9" fillId="3" borderId="19" applyNumberFormat="0" applyAlignment="0" applyProtection="0"/>
    <xf numFmtId="0" fontId="13" fillId="4" borderId="20" applyNumberFormat="0" applyAlignment="0" applyProtection="0"/>
    <xf numFmtId="0" fontId="6" fillId="2" borderId="19" applyNumberFormat="0" applyAlignment="0" applyProtection="0"/>
    <xf numFmtId="0" fontId="1" fillId="0" borderId="0"/>
    <xf numFmtId="0" fontId="33" fillId="0" borderId="0" applyNumberFormat="0" applyFill="0" applyBorder="0" applyAlignment="0" applyProtection="0">
      <alignment vertical="top"/>
      <protection locked="0"/>
    </xf>
    <xf numFmtId="43" fontId="13" fillId="0" borderId="0" applyFont="0" applyFill="0" applyBorder="0" applyAlignment="0" applyProtection="0"/>
  </cellStyleXfs>
  <cellXfs count="899">
    <xf numFmtId="0" fontId="0" fillId="0" borderId="0" xfId="0"/>
    <xf numFmtId="0" fontId="16" fillId="0" borderId="0" xfId="0" applyFont="1"/>
    <xf numFmtId="0" fontId="17" fillId="0" borderId="0" xfId="0" applyFont="1"/>
    <xf numFmtId="0" fontId="12" fillId="0" borderId="0" xfId="0" applyFont="1" applyAlignment="1">
      <alignment vertical="top"/>
    </xf>
    <xf numFmtId="164" fontId="12" fillId="0" borderId="0" xfId="0" applyNumberFormat="1" applyFont="1" applyAlignment="1">
      <alignment vertical="top"/>
    </xf>
    <xf numFmtId="0" fontId="12" fillId="0" borderId="0" xfId="0" applyFont="1" applyBorder="1" applyAlignment="1">
      <alignment vertical="top"/>
    </xf>
    <xf numFmtId="0" fontId="0" fillId="0" borderId="0" xfId="0" applyFont="1"/>
    <xf numFmtId="1" fontId="12" fillId="0" borderId="0" xfId="0" applyNumberFormat="1" applyFont="1" applyAlignment="1">
      <alignment vertical="top"/>
    </xf>
    <xf numFmtId="0" fontId="18" fillId="0" borderId="0" xfId="0" applyFont="1" applyBorder="1" applyAlignment="1">
      <alignment vertical="top"/>
    </xf>
    <xf numFmtId="0" fontId="19" fillId="0" borderId="0" xfId="0" applyFont="1" applyBorder="1" applyAlignment="1">
      <alignment vertical="top"/>
    </xf>
    <xf numFmtId="1" fontId="12" fillId="0" borderId="0" xfId="0" applyNumberFormat="1" applyFont="1" applyBorder="1" applyAlignment="1">
      <alignment vertical="top"/>
    </xf>
    <xf numFmtId="0" fontId="14" fillId="0" borderId="0" xfId="0" applyFont="1" applyBorder="1" applyAlignment="1">
      <alignment vertical="top"/>
    </xf>
    <xf numFmtId="0" fontId="15" fillId="0" borderId="0" xfId="0" applyFont="1"/>
    <xf numFmtId="0" fontId="12" fillId="23" borderId="0" xfId="0" applyFont="1" applyFill="1" applyBorder="1" applyAlignment="1">
      <alignment vertical="top"/>
    </xf>
    <xf numFmtId="0" fontId="0" fillId="0" borderId="0" xfId="0"/>
    <xf numFmtId="0" fontId="12" fillId="0" borderId="0" xfId="0" applyFont="1" applyBorder="1" applyAlignment="1">
      <alignment vertical="top"/>
    </xf>
    <xf numFmtId="0" fontId="0" fillId="0" borderId="0" xfId="0" applyFont="1"/>
    <xf numFmtId="0" fontId="14" fillId="0" borderId="0" xfId="0" applyFont="1" applyBorder="1" applyAlignment="1">
      <alignment vertical="top"/>
    </xf>
    <xf numFmtId="0" fontId="15" fillId="0" borderId="0" xfId="0" applyFont="1"/>
    <xf numFmtId="0" fontId="12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21" xfId="20" applyFont="1" applyBorder="1" applyAlignment="1">
      <alignment horizontal="center" vertical="top" wrapText="1"/>
    </xf>
    <xf numFmtId="0" fontId="10" fillId="0" borderId="0" xfId="20" applyFont="1"/>
    <xf numFmtId="0" fontId="10" fillId="0" borderId="0" xfId="20" applyFont="1" applyBorder="1"/>
    <xf numFmtId="49" fontId="10" fillId="0" borderId="21" xfId="20" applyNumberFormat="1" applyFont="1" applyBorder="1" applyAlignment="1">
      <alignment horizontal="center" vertical="top" wrapText="1"/>
    </xf>
    <xf numFmtId="0" fontId="0" fillId="0" borderId="34" xfId="0" applyBorder="1"/>
    <xf numFmtId="0" fontId="12" fillId="0" borderId="0" xfId="0" applyFont="1" applyFill="1" applyAlignment="1">
      <alignment horizontal="center"/>
    </xf>
    <xf numFmtId="0" fontId="12" fillId="0" borderId="0" xfId="0" applyFont="1" applyFill="1"/>
    <xf numFmtId="0" fontId="10" fillId="23" borderId="0" xfId="0" applyFont="1" applyFill="1" applyBorder="1" applyAlignment="1">
      <alignment vertical="top"/>
    </xf>
    <xf numFmtId="0" fontId="10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center"/>
    </xf>
    <xf numFmtId="164" fontId="10" fillId="0" borderId="0" xfId="0" applyNumberFormat="1" applyFont="1" applyAlignment="1">
      <alignment vertical="top"/>
    </xf>
    <xf numFmtId="1" fontId="10" fillId="0" borderId="0" xfId="0" applyNumberFormat="1" applyFont="1" applyBorder="1" applyAlignment="1">
      <alignment vertical="top"/>
    </xf>
    <xf numFmtId="1" fontId="10" fillId="23" borderId="0" xfId="0" applyNumberFormat="1" applyFont="1" applyFill="1" applyBorder="1" applyAlignment="1">
      <alignment vertical="top"/>
    </xf>
    <xf numFmtId="0" fontId="22" fillId="0" borderId="12" xfId="0" applyFont="1" applyFill="1" applyBorder="1" applyAlignment="1">
      <alignment horizontal="center" vertical="center" textRotation="90"/>
    </xf>
    <xf numFmtId="49" fontId="11" fillId="9" borderId="6" xfId="0" applyNumberFormat="1" applyFont="1" applyFill="1" applyBorder="1" applyAlignment="1">
      <alignment horizontal="center" vertical="top" wrapText="1"/>
    </xf>
    <xf numFmtId="49" fontId="11" fillId="9" borderId="6" xfId="0" applyNumberFormat="1" applyFont="1" applyFill="1" applyBorder="1" applyAlignment="1">
      <alignment horizontal="center" vertical="top"/>
    </xf>
    <xf numFmtId="49" fontId="11" fillId="18" borderId="6" xfId="0" applyNumberFormat="1" applyFont="1" applyFill="1" applyBorder="1" applyAlignment="1">
      <alignment horizontal="center" vertical="top"/>
    </xf>
    <xf numFmtId="164" fontId="10" fillId="0" borderId="6" xfId="0" applyNumberFormat="1" applyFont="1" applyFill="1" applyBorder="1" applyAlignment="1">
      <alignment horizontal="center" vertical="top"/>
    </xf>
    <xf numFmtId="1" fontId="10" fillId="0" borderId="6" xfId="0" applyNumberFormat="1" applyFont="1" applyFill="1" applyBorder="1" applyAlignment="1">
      <alignment horizontal="center" vertical="top"/>
    </xf>
    <xf numFmtId="164" fontId="10" fillId="23" borderId="0" xfId="0" applyNumberFormat="1" applyFont="1" applyFill="1" applyBorder="1" applyAlignment="1">
      <alignment vertical="top"/>
    </xf>
    <xf numFmtId="164" fontId="10" fillId="0" borderId="0" xfId="0" applyNumberFormat="1" applyFont="1" applyBorder="1" applyAlignment="1">
      <alignment horizontal="left" vertical="top"/>
    </xf>
    <xf numFmtId="164" fontId="10" fillId="0" borderId="0" xfId="0" applyNumberFormat="1" applyFont="1" applyBorder="1" applyAlignment="1">
      <alignment vertical="top"/>
    </xf>
    <xf numFmtId="164" fontId="11" fillId="31" borderId="6" xfId="0" applyNumberFormat="1" applyFont="1" applyFill="1" applyBorder="1" applyAlignment="1">
      <alignment horizontal="center" vertical="top"/>
    </xf>
    <xf numFmtId="1" fontId="11" fillId="0" borderId="6" xfId="0" applyNumberFormat="1" applyFont="1" applyBorder="1" applyAlignment="1">
      <alignment horizontal="center" vertical="top"/>
    </xf>
    <xf numFmtId="1" fontId="10" fillId="0" borderId="6" xfId="0" applyNumberFormat="1" applyFont="1" applyBorder="1" applyAlignment="1">
      <alignment horizontal="center" vertical="top"/>
    </xf>
    <xf numFmtId="164" fontId="11" fillId="26" borderId="16" xfId="0" applyNumberFormat="1" applyFont="1" applyFill="1" applyBorder="1" applyAlignment="1">
      <alignment horizontal="center" vertical="top"/>
    </xf>
    <xf numFmtId="164" fontId="11" fillId="31" borderId="16" xfId="0" applyNumberFormat="1" applyFont="1" applyFill="1" applyBorder="1" applyAlignment="1">
      <alignment horizontal="center" vertical="top"/>
    </xf>
    <xf numFmtId="164" fontId="11" fillId="18" borderId="6" xfId="0" applyNumberFormat="1" applyFont="1" applyFill="1" applyBorder="1" applyAlignment="1">
      <alignment horizontal="center" vertical="top"/>
    </xf>
    <xf numFmtId="164" fontId="10" fillId="22" borderId="11" xfId="0" applyNumberFormat="1" applyFont="1" applyFill="1" applyBorder="1" applyAlignment="1">
      <alignment horizontal="center" vertical="top"/>
    </xf>
    <xf numFmtId="164" fontId="11" fillId="31" borderId="8" xfId="0" applyNumberFormat="1" applyFont="1" applyFill="1" applyBorder="1" applyAlignment="1">
      <alignment horizontal="center" vertical="top"/>
    </xf>
    <xf numFmtId="164" fontId="23" fillId="23" borderId="0" xfId="0" applyNumberFormat="1" applyFont="1" applyFill="1" applyBorder="1" applyAlignment="1">
      <alignment vertical="top"/>
    </xf>
    <xf numFmtId="164" fontId="23" fillId="0" borderId="0" xfId="0" applyNumberFormat="1" applyFont="1" applyBorder="1" applyAlignment="1">
      <alignment vertical="top"/>
    </xf>
    <xf numFmtId="164" fontId="25" fillId="31" borderId="6" xfId="0" applyNumberFormat="1" applyFont="1" applyFill="1" applyBorder="1" applyAlignment="1">
      <alignment horizontal="center" vertical="top"/>
    </xf>
    <xf numFmtId="164" fontId="24" fillId="0" borderId="0" xfId="0" applyNumberFormat="1" applyFont="1" applyBorder="1" applyAlignment="1">
      <alignment vertical="top"/>
    </xf>
    <xf numFmtId="164" fontId="24" fillId="23" borderId="0" xfId="0" applyNumberFormat="1" applyFont="1" applyFill="1" applyBorder="1" applyAlignment="1">
      <alignment vertical="top"/>
    </xf>
    <xf numFmtId="164" fontId="10" fillId="22" borderId="14" xfId="0" applyNumberFormat="1" applyFont="1" applyFill="1" applyBorder="1" applyAlignment="1">
      <alignment horizontal="center" vertical="top"/>
    </xf>
    <xf numFmtId="164" fontId="10" fillId="0" borderId="5" xfId="0" applyNumberFormat="1" applyFont="1" applyFill="1" applyBorder="1" applyAlignment="1">
      <alignment horizontal="center" vertical="top"/>
    </xf>
    <xf numFmtId="0" fontId="21" fillId="0" borderId="0" xfId="0" applyFont="1"/>
    <xf numFmtId="164" fontId="24" fillId="22" borderId="0" xfId="0" applyNumberFormat="1" applyFont="1" applyFill="1" applyBorder="1" applyAlignment="1">
      <alignment vertical="top"/>
    </xf>
    <xf numFmtId="164" fontId="25" fillId="31" borderId="5" xfId="0" applyNumberFormat="1" applyFont="1" applyFill="1" applyBorder="1" applyAlignment="1">
      <alignment horizontal="center" vertical="top"/>
    </xf>
    <xf numFmtId="164" fontId="11" fillId="18" borderId="14" xfId="0" applyNumberFormat="1" applyFont="1" applyFill="1" applyBorder="1" applyAlignment="1">
      <alignment horizontal="center" vertical="top"/>
    </xf>
    <xf numFmtId="1" fontId="11" fillId="18" borderId="6" xfId="0" applyNumberFormat="1" applyFont="1" applyFill="1" applyBorder="1" applyAlignment="1">
      <alignment horizontal="center" vertical="top"/>
    </xf>
    <xf numFmtId="164" fontId="11" fillId="9" borderId="6" xfId="0" applyNumberFormat="1" applyFont="1" applyFill="1" applyBorder="1" applyAlignment="1">
      <alignment horizontal="center" vertical="top"/>
    </xf>
    <xf numFmtId="164" fontId="10" fillId="30" borderId="6" xfId="0" applyNumberFormat="1" applyFont="1" applyFill="1" applyBorder="1" applyAlignment="1">
      <alignment horizontal="center" vertical="top"/>
    </xf>
    <xf numFmtId="164" fontId="10" fillId="22" borderId="6" xfId="0" applyNumberFormat="1" applyFont="1" applyFill="1" applyBorder="1" applyAlignment="1">
      <alignment horizontal="left" vertical="top" wrapText="1"/>
    </xf>
    <xf numFmtId="1" fontId="10" fillId="0" borderId="0" xfId="0" applyNumberFormat="1" applyFont="1" applyAlignment="1">
      <alignment vertical="top"/>
    </xf>
    <xf numFmtId="49" fontId="11" fillId="20" borderId="21" xfId="0" applyNumberFormat="1" applyFont="1" applyFill="1" applyBorder="1" applyAlignment="1">
      <alignment horizontal="center" vertical="top"/>
    </xf>
    <xf numFmtId="49" fontId="11" fillId="18" borderId="21" xfId="0" applyNumberFormat="1" applyFont="1" applyFill="1" applyBorder="1" applyAlignment="1">
      <alignment horizontal="center" vertical="top"/>
    </xf>
    <xf numFmtId="164" fontId="10" fillId="0" borderId="21" xfId="0" applyNumberFormat="1" applyFont="1" applyBorder="1" applyAlignment="1">
      <alignment horizontal="center" vertical="top"/>
    </xf>
    <xf numFmtId="164" fontId="11" fillId="31" borderId="21" xfId="0" applyNumberFormat="1" applyFont="1" applyFill="1" applyBorder="1" applyAlignment="1">
      <alignment horizontal="center" vertical="top"/>
    </xf>
    <xf numFmtId="0" fontId="10" fillId="23" borderId="0" xfId="0" applyFont="1" applyFill="1" applyBorder="1" applyAlignment="1">
      <alignment vertical="center"/>
    </xf>
    <xf numFmtId="49" fontId="11" fillId="18" borderId="21" xfId="0" applyNumberFormat="1" applyFont="1" applyFill="1" applyBorder="1" applyAlignment="1">
      <alignment horizontal="right" vertical="top"/>
    </xf>
    <xf numFmtId="0" fontId="21" fillId="0" borderId="0" xfId="0" applyFont="1" applyAlignment="1">
      <alignment vertical="center"/>
    </xf>
    <xf numFmtId="49" fontId="11" fillId="17" borderId="6" xfId="0" applyNumberFormat="1" applyFont="1" applyFill="1" applyBorder="1" applyAlignment="1">
      <alignment horizontal="center" vertical="top"/>
    </xf>
    <xf numFmtId="164" fontId="10" fillId="0" borderId="21" xfId="0" applyNumberFormat="1" applyFont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right" vertical="top"/>
    </xf>
    <xf numFmtId="164" fontId="11" fillId="0" borderId="0" xfId="0" applyNumberFormat="1" applyFont="1" applyFill="1" applyBorder="1" applyAlignment="1">
      <alignment horizontal="center" vertical="top"/>
    </xf>
    <xf numFmtId="0" fontId="10" fillId="0" borderId="0" xfId="0" applyFont="1" applyFill="1" applyBorder="1"/>
    <xf numFmtId="2" fontId="24" fillId="0" borderId="0" xfId="0" applyNumberFormat="1" applyFont="1" applyFill="1" applyAlignment="1">
      <alignment horizontal="left" wrapText="1"/>
    </xf>
    <xf numFmtId="0" fontId="10" fillId="0" borderId="0" xfId="0" applyFont="1" applyFill="1" applyAlignment="1">
      <alignment horizontal="center"/>
    </xf>
    <xf numFmtId="164" fontId="10" fillId="0" borderId="0" xfId="0" applyNumberFormat="1" applyFont="1" applyFill="1" applyBorder="1" applyAlignment="1">
      <alignment horizontal="center" vertical="top"/>
    </xf>
    <xf numFmtId="164" fontId="11" fillId="31" borderId="0" xfId="0" applyNumberFormat="1" applyFont="1" applyFill="1" applyBorder="1" applyAlignment="1">
      <alignment vertical="top"/>
    </xf>
    <xf numFmtId="0" fontId="12" fillId="0" borderId="0" xfId="0" applyFont="1" applyFill="1" applyBorder="1"/>
    <xf numFmtId="0" fontId="26" fillId="27" borderId="21" xfId="0" applyFont="1" applyFill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" fontId="26" fillId="0" borderId="6" xfId="0" applyNumberFormat="1" applyFont="1" applyFill="1" applyBorder="1" applyAlignment="1">
      <alignment horizontal="center" vertical="top"/>
    </xf>
    <xf numFmtId="1" fontId="26" fillId="31" borderId="6" xfId="0" applyNumberFormat="1" applyFont="1" applyFill="1" applyBorder="1" applyAlignment="1">
      <alignment horizontal="center" vertical="top"/>
    </xf>
    <xf numFmtId="1" fontId="26" fillId="0" borderId="6" xfId="0" applyNumberFormat="1" applyFont="1" applyBorder="1" applyAlignment="1">
      <alignment horizontal="center" vertical="top"/>
    </xf>
    <xf numFmtId="1" fontId="26" fillId="0" borderId="6" xfId="0" applyNumberFormat="1" applyFont="1" applyBorder="1" applyAlignment="1">
      <alignment horizontal="center" vertical="top" wrapText="1"/>
    </xf>
    <xf numFmtId="1" fontId="26" fillId="26" borderId="16" xfId="0" applyNumberFormat="1" applyFont="1" applyFill="1" applyBorder="1" applyAlignment="1">
      <alignment horizontal="center" vertical="top"/>
    </xf>
    <xf numFmtId="1" fontId="26" fillId="0" borderId="15" xfId="0" applyNumberFormat="1" applyFont="1" applyFill="1" applyBorder="1" applyAlignment="1">
      <alignment horizontal="center" vertical="top"/>
    </xf>
    <xf numFmtId="1" fontId="27" fillId="0" borderId="6" xfId="0" applyNumberFormat="1" applyFont="1" applyBorder="1" applyAlignment="1">
      <alignment horizontal="center" vertical="top"/>
    </xf>
    <xf numFmtId="1" fontId="27" fillId="0" borderId="6" xfId="0" applyNumberFormat="1" applyFont="1" applyFill="1" applyBorder="1" applyAlignment="1">
      <alignment horizontal="center" vertical="top"/>
    </xf>
    <xf numFmtId="1" fontId="27" fillId="31" borderId="6" xfId="0" applyNumberFormat="1" applyFont="1" applyFill="1" applyBorder="1" applyAlignment="1">
      <alignment horizontal="center" vertical="top"/>
    </xf>
    <xf numFmtId="1" fontId="27" fillId="0" borderId="6" xfId="0" applyNumberFormat="1" applyFont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1" fontId="27" fillId="31" borderId="5" xfId="0" applyNumberFormat="1" applyFont="1" applyFill="1" applyBorder="1" applyAlignment="1">
      <alignment horizontal="center" vertical="top"/>
    </xf>
    <xf numFmtId="0" fontId="26" fillId="31" borderId="6" xfId="0" applyFont="1" applyFill="1" applyBorder="1" applyAlignment="1">
      <alignment horizontal="center" vertical="top"/>
    </xf>
    <xf numFmtId="0" fontId="26" fillId="0" borderId="6" xfId="0" applyFont="1" applyFill="1" applyBorder="1" applyAlignment="1">
      <alignment horizontal="center" vertical="top" wrapText="1"/>
    </xf>
    <xf numFmtId="0" fontId="26" fillId="0" borderId="6" xfId="0" applyFont="1" applyFill="1" applyBorder="1" applyAlignment="1">
      <alignment horizontal="center" vertical="top"/>
    </xf>
    <xf numFmtId="1" fontId="26" fillId="30" borderId="6" xfId="0" applyNumberFormat="1" applyFont="1" applyFill="1" applyBorder="1" applyAlignment="1">
      <alignment horizontal="center" vertical="top"/>
    </xf>
    <xf numFmtId="0" fontId="26" fillId="0" borderId="21" xfId="0" applyFont="1" applyBorder="1" applyAlignment="1">
      <alignment horizontal="center" vertical="top"/>
    </xf>
    <xf numFmtId="0" fontId="26" fillId="31" borderId="21" xfId="0" applyFont="1" applyFill="1" applyBorder="1" applyAlignment="1">
      <alignment horizontal="left" vertical="top" wrapText="1"/>
    </xf>
    <xf numFmtId="0" fontId="26" fillId="0" borderId="21" xfId="0" applyFont="1" applyBorder="1" applyAlignment="1">
      <alignment horizontal="center" vertical="center"/>
    </xf>
    <xf numFmtId="0" fontId="26" fillId="19" borderId="21" xfId="0" applyFont="1" applyFill="1" applyBorder="1" applyAlignment="1">
      <alignment horizontal="center" vertical="top"/>
    </xf>
    <xf numFmtId="0" fontId="26" fillId="0" borderId="21" xfId="0" applyFont="1" applyBorder="1" applyAlignment="1">
      <alignment horizontal="center" vertical="top" wrapText="1"/>
    </xf>
    <xf numFmtId="0" fontId="14" fillId="27" borderId="21" xfId="0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right" vertical="top"/>
    </xf>
    <xf numFmtId="0" fontId="20" fillId="19" borderId="16" xfId="0" applyFont="1" applyFill="1" applyBorder="1" applyAlignment="1">
      <alignment horizontal="center" vertical="center"/>
    </xf>
    <xf numFmtId="0" fontId="28" fillId="25" borderId="16" xfId="0" applyFont="1" applyFill="1" applyBorder="1" applyAlignment="1">
      <alignment horizontal="left" vertical="center" wrapText="1"/>
    </xf>
    <xf numFmtId="0" fontId="20" fillId="33" borderId="16" xfId="0" applyFont="1" applyFill="1" applyBorder="1" applyAlignment="1">
      <alignment horizontal="center" vertical="center"/>
    </xf>
    <xf numFmtId="164" fontId="11" fillId="27" borderId="16" xfId="0" applyNumberFormat="1" applyFont="1" applyFill="1" applyBorder="1" applyAlignment="1">
      <alignment horizontal="center" vertical="center"/>
    </xf>
    <xf numFmtId="0" fontId="26" fillId="22" borderId="21" xfId="0" applyFont="1" applyFill="1" applyBorder="1" applyAlignment="1">
      <alignment horizontal="center" vertical="top" wrapText="1"/>
    </xf>
    <xf numFmtId="1" fontId="26" fillId="22" borderId="6" xfId="0" applyNumberFormat="1" applyFont="1" applyFill="1" applyBorder="1" applyAlignment="1">
      <alignment horizontal="center" vertical="top"/>
    </xf>
    <xf numFmtId="164" fontId="10" fillId="22" borderId="21" xfId="0" applyNumberFormat="1" applyFont="1" applyFill="1" applyBorder="1" applyAlignment="1">
      <alignment horizontal="center" vertical="top"/>
    </xf>
    <xf numFmtId="1" fontId="10" fillId="22" borderId="0" xfId="0" applyNumberFormat="1" applyFont="1" applyFill="1" applyAlignment="1">
      <alignment horizontal="center" vertical="center"/>
    </xf>
    <xf numFmtId="1" fontId="10" fillId="22" borderId="0" xfId="0" applyNumberFormat="1" applyFont="1" applyFill="1" applyAlignment="1">
      <alignment vertical="center"/>
    </xf>
    <xf numFmtId="1" fontId="10" fillId="22" borderId="0" xfId="0" applyNumberFormat="1" applyFont="1" applyFill="1" applyAlignment="1">
      <alignment vertical="top"/>
    </xf>
    <xf numFmtId="0" fontId="10" fillId="22" borderId="0" xfId="0" applyFont="1" applyFill="1" applyBorder="1" applyAlignment="1">
      <alignment vertical="top"/>
    </xf>
    <xf numFmtId="0" fontId="12" fillId="22" borderId="0" xfId="0" applyFont="1" applyFill="1" applyBorder="1" applyAlignment="1">
      <alignment vertical="top"/>
    </xf>
    <xf numFmtId="164" fontId="11" fillId="27" borderId="21" xfId="0" applyNumberFormat="1" applyFont="1" applyFill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164" fontId="11" fillId="29" borderId="21" xfId="0" applyNumberFormat="1" applyFont="1" applyFill="1" applyBorder="1" applyAlignment="1">
      <alignment horizontal="center" vertical="center"/>
    </xf>
    <xf numFmtId="164" fontId="10" fillId="22" borderId="11" xfId="0" applyNumberFormat="1" applyFont="1" applyFill="1" applyBorder="1" applyAlignment="1">
      <alignment horizontal="center" vertical="center"/>
    </xf>
    <xf numFmtId="0" fontId="26" fillId="0" borderId="16" xfId="0" applyFont="1" applyFill="1" applyBorder="1" applyAlignment="1">
      <alignment horizontal="center" vertical="top" wrapText="1"/>
    </xf>
    <xf numFmtId="164" fontId="10" fillId="22" borderId="22" xfId="0" applyNumberFormat="1" applyFont="1" applyFill="1" applyBorder="1" applyAlignment="1">
      <alignment horizontal="center" vertical="top"/>
    </xf>
    <xf numFmtId="164" fontId="10" fillId="0" borderId="16" xfId="0" applyNumberFormat="1" applyFont="1" applyFill="1" applyBorder="1" applyAlignment="1">
      <alignment horizontal="center" vertical="center"/>
    </xf>
    <xf numFmtId="164" fontId="11" fillId="26" borderId="14" xfId="0" applyNumberFormat="1" applyFont="1" applyFill="1" applyBorder="1" applyAlignment="1">
      <alignment horizontal="center" vertical="center"/>
    </xf>
    <xf numFmtId="0" fontId="26" fillId="26" borderId="16" xfId="0" applyFont="1" applyFill="1" applyBorder="1" applyAlignment="1">
      <alignment horizontal="center" vertical="center"/>
    </xf>
    <xf numFmtId="49" fontId="10" fillId="26" borderId="21" xfId="0" applyNumberFormat="1" applyFont="1" applyFill="1" applyBorder="1" applyAlignment="1">
      <alignment horizontal="center" vertical="top"/>
    </xf>
    <xf numFmtId="0" fontId="10" fillId="0" borderId="21" xfId="0" applyFont="1" applyBorder="1" applyAlignment="1">
      <alignment horizontal="center" vertical="center"/>
    </xf>
    <xf numFmtId="164" fontId="11" fillId="18" borderId="14" xfId="0" applyNumberFormat="1" applyFont="1" applyFill="1" applyBorder="1" applyAlignment="1">
      <alignment horizontal="center" vertical="top"/>
    </xf>
    <xf numFmtId="164" fontId="10" fillId="22" borderId="6" xfId="0" applyNumberFormat="1" applyFont="1" applyFill="1" applyBorder="1" applyAlignment="1">
      <alignment horizontal="center" vertical="top"/>
    </xf>
    <xf numFmtId="49" fontId="10" fillId="0" borderId="21" xfId="0" applyNumberFormat="1" applyFont="1" applyBorder="1" applyAlignment="1">
      <alignment horizontal="center" vertical="center"/>
    </xf>
    <xf numFmtId="0" fontId="11" fillId="9" borderId="6" xfId="0" applyFont="1" applyFill="1" applyBorder="1" applyAlignment="1">
      <alignment vertical="top"/>
    </xf>
    <xf numFmtId="49" fontId="11" fillId="18" borderId="21" xfId="0" applyNumberFormat="1" applyFont="1" applyFill="1" applyBorder="1" applyAlignment="1">
      <alignment vertical="top"/>
    </xf>
    <xf numFmtId="0" fontId="29" fillId="0" borderId="23" xfId="0" applyFont="1" applyBorder="1" applyAlignment="1">
      <alignment horizontal="center" vertical="top"/>
    </xf>
    <xf numFmtId="0" fontId="10" fillId="22" borderId="21" xfId="0" applyFont="1" applyFill="1" applyBorder="1" applyAlignment="1">
      <alignment horizontal="center" vertical="center"/>
    </xf>
    <xf numFmtId="164" fontId="10" fillId="24" borderId="21" xfId="0" applyNumberFormat="1" applyFont="1" applyFill="1" applyBorder="1" applyAlignment="1" applyProtection="1">
      <alignment horizontal="center" vertical="center"/>
      <protection locked="0"/>
    </xf>
    <xf numFmtId="0" fontId="26" fillId="34" borderId="21" xfId="0" applyFont="1" applyFill="1" applyBorder="1" applyAlignment="1">
      <alignment vertical="top"/>
    </xf>
    <xf numFmtId="1" fontId="26" fillId="0" borderId="8" xfId="0" applyNumberFormat="1" applyFont="1" applyBorder="1" applyAlignment="1">
      <alignment horizontal="center" vertical="top"/>
    </xf>
    <xf numFmtId="0" fontId="12" fillId="0" borderId="0" xfId="0" applyFont="1" applyBorder="1" applyAlignment="1">
      <alignment vertical="top" wrapText="1" shrinkToFit="1"/>
    </xf>
    <xf numFmtId="0" fontId="10" fillId="0" borderId="21" xfId="0" applyNumberFormat="1" applyFont="1" applyFill="1" applyBorder="1" applyAlignment="1">
      <alignment horizontal="center" vertical="top" wrapText="1"/>
    </xf>
    <xf numFmtId="1" fontId="27" fillId="35" borderId="6" xfId="0" applyNumberFormat="1" applyFont="1" applyFill="1" applyBorder="1" applyAlignment="1">
      <alignment horizontal="center" vertical="top"/>
    </xf>
    <xf numFmtId="1" fontId="26" fillId="35" borderId="6" xfId="0" applyNumberFormat="1" applyFont="1" applyFill="1" applyBorder="1" applyAlignment="1">
      <alignment horizontal="center" vertical="top"/>
    </xf>
    <xf numFmtId="1" fontId="10" fillId="37" borderId="0" xfId="0" applyNumberFormat="1" applyFont="1" applyFill="1" applyBorder="1" applyAlignment="1">
      <alignment horizontal="center" vertical="center"/>
    </xf>
    <xf numFmtId="1" fontId="10" fillId="37" borderId="25" xfId="0" applyNumberFormat="1" applyFont="1" applyFill="1" applyBorder="1" applyAlignment="1">
      <alignment horizontal="center" vertical="center"/>
    </xf>
    <xf numFmtId="0" fontId="0" fillId="0" borderId="0" xfId="0" applyFill="1"/>
    <xf numFmtId="0" fontId="33" fillId="0" borderId="0" xfId="37" applyBorder="1" applyAlignment="1" applyProtection="1">
      <alignment vertical="top"/>
    </xf>
    <xf numFmtId="1" fontId="10" fillId="0" borderId="6" xfId="0" applyNumberFormat="1" applyFont="1" applyFill="1" applyBorder="1" applyAlignment="1">
      <alignment horizontal="left" vertical="top" wrapText="1"/>
    </xf>
    <xf numFmtId="164" fontId="10" fillId="22" borderId="6" xfId="0" applyNumberFormat="1" applyFont="1" applyFill="1" applyBorder="1" applyAlignment="1">
      <alignment horizontal="center" vertical="top"/>
    </xf>
    <xf numFmtId="49" fontId="10" fillId="0" borderId="6" xfId="0" applyNumberFormat="1" applyFont="1" applyBorder="1" applyAlignment="1">
      <alignment horizontal="center" vertical="center"/>
    </xf>
    <xf numFmtId="1" fontId="26" fillId="0" borderId="6" xfId="0" applyNumberFormat="1" applyFont="1" applyBorder="1" applyAlignment="1">
      <alignment horizontal="center" vertical="top"/>
    </xf>
    <xf numFmtId="164" fontId="10" fillId="0" borderId="21" xfId="0" applyNumberFormat="1" applyFont="1" applyFill="1" applyBorder="1" applyAlignment="1">
      <alignment horizontal="center" vertical="top"/>
    </xf>
    <xf numFmtId="164" fontId="10" fillId="38" borderId="11" xfId="0" applyNumberFormat="1" applyFont="1" applyFill="1" applyBorder="1" applyAlignment="1">
      <alignment horizontal="center" vertical="top"/>
    </xf>
    <xf numFmtId="1" fontId="10" fillId="0" borderId="6" xfId="0" applyNumberFormat="1" applyFont="1" applyFill="1" applyBorder="1" applyAlignment="1">
      <alignment horizontal="center" vertical="top" shrinkToFit="1"/>
    </xf>
    <xf numFmtId="1" fontId="10" fillId="0" borderId="6" xfId="0" applyNumberFormat="1" applyFont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top"/>
    </xf>
    <xf numFmtId="0" fontId="22" fillId="0" borderId="16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1" fontId="26" fillId="34" borderId="52" xfId="0" applyNumberFormat="1" applyFont="1" applyFill="1" applyBorder="1" applyAlignment="1">
      <alignment horizontal="center" vertical="top"/>
    </xf>
    <xf numFmtId="164" fontId="10" fillId="22" borderId="60" xfId="0" applyNumberFormat="1" applyFont="1" applyFill="1" applyBorder="1" applyAlignment="1">
      <alignment horizontal="center" vertical="top"/>
    </xf>
    <xf numFmtId="0" fontId="21" fillId="0" borderId="9" xfId="0" applyFont="1" applyBorder="1" applyAlignment="1"/>
    <xf numFmtId="0" fontId="21" fillId="0" borderId="0" xfId="0" applyFont="1" applyBorder="1" applyAlignment="1"/>
    <xf numFmtId="164" fontId="10" fillId="22" borderId="0" xfId="0" applyNumberFormat="1" applyFont="1" applyFill="1" applyBorder="1" applyAlignment="1">
      <alignment vertical="top" wrapText="1"/>
    </xf>
    <xf numFmtId="164" fontId="14" fillId="22" borderId="6" xfId="0" applyNumberFormat="1" applyFont="1" applyFill="1" applyBorder="1" applyAlignment="1">
      <alignment horizontal="left" vertical="top" wrapText="1"/>
    </xf>
    <xf numFmtId="164" fontId="12" fillId="24" borderId="43" xfId="0" applyNumberFormat="1" applyFont="1" applyFill="1" applyBorder="1" applyAlignment="1">
      <alignment horizontal="left" vertical="top" wrapText="1"/>
    </xf>
    <xf numFmtId="164" fontId="12" fillId="24" borderId="44" xfId="0" applyNumberFormat="1" applyFont="1" applyFill="1" applyBorder="1" applyAlignment="1">
      <alignment horizontal="left" vertical="top" wrapText="1"/>
    </xf>
    <xf numFmtId="0" fontId="0" fillId="0" borderId="0" xfId="0" applyFont="1" applyBorder="1" applyAlignment="1">
      <alignment wrapText="1"/>
    </xf>
    <xf numFmtId="164" fontId="10" fillId="24" borderId="2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21" xfId="0" applyNumberFormat="1" applyFont="1" applyFill="1" applyBorder="1" applyAlignment="1">
      <alignment horizontal="center" vertical="center" wrapText="1"/>
    </xf>
    <xf numFmtId="0" fontId="21" fillId="0" borderId="0" xfId="0" applyFont="1" applyAlignment="1"/>
    <xf numFmtId="164" fontId="12" fillId="0" borderId="21" xfId="0" applyNumberFormat="1" applyFont="1" applyFill="1" applyBorder="1" applyAlignment="1">
      <alignment horizontal="left" vertical="top" wrapText="1"/>
    </xf>
    <xf numFmtId="1" fontId="10" fillId="0" borderId="26" xfId="0" applyNumberFormat="1" applyFont="1" applyFill="1" applyBorder="1" applyAlignment="1">
      <alignment horizontal="center" vertical="top"/>
    </xf>
    <xf numFmtId="0" fontId="26" fillId="31" borderId="56" xfId="0" applyFont="1" applyFill="1" applyBorder="1" applyAlignment="1">
      <alignment horizontal="center" vertical="top"/>
    </xf>
    <xf numFmtId="164" fontId="14" fillId="26" borderId="21" xfId="0" applyNumberFormat="1" applyFont="1" applyFill="1" applyBorder="1" applyAlignment="1">
      <alignment vertical="top" wrapText="1"/>
    </xf>
    <xf numFmtId="164" fontId="14" fillId="0" borderId="21" xfId="0" applyNumberFormat="1" applyFont="1" applyFill="1" applyBorder="1" applyAlignment="1">
      <alignment horizontal="left" vertical="top" wrapText="1"/>
    </xf>
    <xf numFmtId="164" fontId="14" fillId="22" borderId="6" xfId="0" applyNumberFormat="1" applyFont="1" applyFill="1" applyBorder="1" applyAlignment="1">
      <alignment horizontal="left" vertical="top"/>
    </xf>
    <xf numFmtId="0" fontId="0" fillId="0" borderId="0" xfId="0" applyAlignment="1"/>
    <xf numFmtId="49" fontId="14" fillId="22" borderId="6" xfId="0" applyNumberFormat="1" applyFont="1" applyFill="1" applyBorder="1" applyAlignment="1">
      <alignment horizontal="left" vertical="top" wrapText="1"/>
    </xf>
    <xf numFmtId="0" fontId="14" fillId="0" borderId="21" xfId="0" applyFont="1" applyBorder="1" applyAlignment="1">
      <alignment horizontal="left" vertical="top" wrapText="1"/>
    </xf>
    <xf numFmtId="0" fontId="14" fillId="0" borderId="21" xfId="0" applyFont="1" applyBorder="1" applyAlignment="1">
      <alignment horizontal="left" vertical="center" wrapText="1"/>
    </xf>
    <xf numFmtId="1" fontId="10" fillId="19" borderId="21" xfId="0" applyNumberFormat="1" applyFont="1" applyFill="1" applyBorder="1" applyAlignment="1">
      <alignment horizontal="center" vertical="center"/>
    </xf>
    <xf numFmtId="164" fontId="36" fillId="22" borderId="21" xfId="0" applyNumberFormat="1" applyFont="1" applyFill="1" applyBorder="1" applyAlignment="1">
      <alignment vertical="center" wrapText="1"/>
    </xf>
    <xf numFmtId="164" fontId="35" fillId="24" borderId="43" xfId="0" applyNumberFormat="1" applyFont="1" applyFill="1" applyBorder="1" applyAlignment="1">
      <alignment horizontal="left" vertical="top" wrapText="1"/>
    </xf>
    <xf numFmtId="164" fontId="37" fillId="0" borderId="0" xfId="0" applyNumberFormat="1" applyFont="1" applyAlignment="1">
      <alignment vertical="top"/>
    </xf>
    <xf numFmtId="164" fontId="24" fillId="0" borderId="0" xfId="0" applyNumberFormat="1" applyFont="1" applyBorder="1" applyAlignment="1">
      <alignment vertical="center"/>
    </xf>
    <xf numFmtId="164" fontId="30" fillId="0" borderId="0" xfId="0" applyNumberFormat="1" applyFont="1" applyBorder="1" applyAlignment="1">
      <alignment vertical="top"/>
    </xf>
    <xf numFmtId="0" fontId="38" fillId="0" borderId="0" xfId="0" applyFont="1" applyBorder="1" applyAlignment="1">
      <alignment vertical="top"/>
    </xf>
    <xf numFmtId="164" fontId="40" fillId="0" borderId="0" xfId="0" applyNumberFormat="1" applyFont="1" applyAlignment="1">
      <alignment vertical="top"/>
    </xf>
    <xf numFmtId="0" fontId="40" fillId="0" borderId="0" xfId="0" applyFont="1"/>
    <xf numFmtId="0" fontId="40" fillId="0" borderId="0" xfId="0" applyFont="1" applyBorder="1" applyAlignment="1">
      <alignment vertical="top"/>
    </xf>
    <xf numFmtId="164" fontId="38" fillId="0" borderId="0" xfId="0" applyNumberFormat="1" applyFont="1" applyBorder="1" applyAlignment="1">
      <alignment vertical="top"/>
    </xf>
    <xf numFmtId="164" fontId="38" fillId="0" borderId="67" xfId="0" applyNumberFormat="1" applyFont="1" applyBorder="1" applyAlignment="1">
      <alignment vertical="top"/>
    </xf>
    <xf numFmtId="1" fontId="10" fillId="0" borderId="6" xfId="0" applyNumberFormat="1" applyFont="1" applyFill="1" applyBorder="1" applyAlignment="1">
      <alignment horizontal="left" vertical="top" wrapText="1"/>
    </xf>
    <xf numFmtId="1" fontId="26" fillId="0" borderId="21" xfId="0" applyNumberFormat="1" applyFont="1" applyFill="1" applyBorder="1" applyAlignment="1">
      <alignment horizontal="center" vertical="top" wrapText="1"/>
    </xf>
    <xf numFmtId="164" fontId="24" fillId="22" borderId="14" xfId="0" applyNumberFormat="1" applyFont="1" applyFill="1" applyBorder="1" applyAlignment="1">
      <alignment horizontal="center" vertical="top"/>
    </xf>
    <xf numFmtId="164" fontId="24" fillId="22" borderId="32" xfId="0" applyNumberFormat="1" applyFont="1" applyFill="1" applyBorder="1" applyAlignment="1">
      <alignment horizontal="center" vertical="top"/>
    </xf>
    <xf numFmtId="164" fontId="10" fillId="22" borderId="21" xfId="0" applyNumberFormat="1" applyFont="1" applyFill="1" applyBorder="1" applyAlignment="1">
      <alignment horizontal="center" vertical="center"/>
    </xf>
    <xf numFmtId="164" fontId="10" fillId="22" borderId="6" xfId="0" applyNumberFormat="1" applyFont="1" applyFill="1" applyBorder="1" applyAlignment="1">
      <alignment horizontal="center" vertical="top"/>
    </xf>
    <xf numFmtId="164" fontId="10" fillId="26" borderId="16" xfId="0" applyNumberFormat="1" applyFont="1" applyFill="1" applyBorder="1" applyAlignment="1">
      <alignment horizontal="center" vertical="top"/>
    </xf>
    <xf numFmtId="164" fontId="10" fillId="22" borderId="27" xfId="0" applyNumberFormat="1" applyFont="1" applyFill="1" applyBorder="1" applyAlignment="1">
      <alignment horizontal="center" vertical="center"/>
    </xf>
    <xf numFmtId="164" fontId="31" fillId="22" borderId="22" xfId="0" applyNumberFormat="1" applyFont="1" applyFill="1" applyBorder="1" applyAlignment="1">
      <alignment horizontal="center" vertical="top"/>
    </xf>
    <xf numFmtId="164" fontId="10" fillId="26" borderId="14" xfId="0" applyNumberFormat="1" applyFont="1" applyFill="1" applyBorder="1" applyAlignment="1">
      <alignment horizontal="center" vertical="center"/>
    </xf>
    <xf numFmtId="164" fontId="10" fillId="19" borderId="6" xfId="0" applyNumberFormat="1" applyFont="1" applyFill="1" applyBorder="1" applyAlignment="1">
      <alignment horizontal="center" vertical="top"/>
    </xf>
    <xf numFmtId="164" fontId="10" fillId="22" borderId="6" xfId="0" applyNumberFormat="1" applyFont="1" applyFill="1" applyBorder="1" applyAlignment="1">
      <alignment horizontal="center" vertical="top"/>
    </xf>
    <xf numFmtId="164" fontId="10" fillId="22" borderId="6" xfId="0" applyNumberFormat="1" applyFont="1" applyFill="1" applyBorder="1" applyAlignment="1">
      <alignment horizontal="center" vertical="top"/>
    </xf>
    <xf numFmtId="164" fontId="10" fillId="22" borderId="6" xfId="0" applyNumberFormat="1" applyFont="1" applyFill="1" applyBorder="1" applyAlignment="1">
      <alignment horizontal="center" vertical="top"/>
    </xf>
    <xf numFmtId="164" fontId="10" fillId="0" borderId="21" xfId="0" applyNumberFormat="1" applyFont="1" applyFill="1" applyBorder="1" applyAlignment="1">
      <alignment horizontal="center" vertical="center"/>
    </xf>
    <xf numFmtId="164" fontId="10" fillId="0" borderId="11" xfId="0" applyNumberFormat="1" applyFont="1" applyFill="1" applyBorder="1" applyAlignment="1">
      <alignment horizontal="center" vertical="top"/>
    </xf>
    <xf numFmtId="164" fontId="10" fillId="25" borderId="11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top" wrapText="1"/>
    </xf>
    <xf numFmtId="49" fontId="11" fillId="9" borderId="6" xfId="0" applyNumberFormat="1" applyFont="1" applyFill="1" applyBorder="1" applyAlignment="1">
      <alignment horizontal="center" vertical="top"/>
    </xf>
    <xf numFmtId="49" fontId="11" fillId="18" borderId="6" xfId="0" applyNumberFormat="1" applyFont="1" applyFill="1" applyBorder="1" applyAlignment="1">
      <alignment horizontal="center" vertical="top"/>
    </xf>
    <xf numFmtId="164" fontId="10" fillId="0" borderId="15" xfId="0" applyNumberFormat="1" applyFont="1" applyFill="1" applyBorder="1" applyAlignment="1">
      <alignment horizontal="center" vertical="top"/>
    </xf>
    <xf numFmtId="164" fontId="10" fillId="0" borderId="49" xfId="0" applyNumberFormat="1" applyFont="1" applyFill="1" applyBorder="1" applyAlignment="1">
      <alignment horizontal="center" vertical="top"/>
    </xf>
    <xf numFmtId="1" fontId="26" fillId="0" borderId="15" xfId="0" applyNumberFormat="1" applyFont="1" applyBorder="1" applyAlignment="1">
      <alignment horizontal="center" vertical="top"/>
    </xf>
    <xf numFmtId="1" fontId="26" fillId="0" borderId="6" xfId="0" applyNumberFormat="1" applyFont="1" applyBorder="1" applyAlignment="1">
      <alignment horizontal="center" vertical="top"/>
    </xf>
    <xf numFmtId="164" fontId="14" fillId="22" borderId="63" xfId="0" applyNumberFormat="1" applyFont="1" applyFill="1" applyBorder="1" applyAlignment="1">
      <alignment horizontal="left" vertical="top" wrapText="1"/>
    </xf>
    <xf numFmtId="164" fontId="10" fillId="0" borderId="26" xfId="0" applyNumberFormat="1" applyFont="1" applyFill="1" applyBorder="1" applyAlignment="1">
      <alignment horizontal="center" vertical="top"/>
    </xf>
    <xf numFmtId="164" fontId="10" fillId="22" borderId="21" xfId="0" applyNumberFormat="1" applyFont="1" applyFill="1" applyBorder="1" applyAlignment="1">
      <alignment horizontal="center" vertical="center"/>
    </xf>
    <xf numFmtId="164" fontId="10" fillId="22" borderId="6" xfId="0" applyNumberFormat="1" applyFont="1" applyFill="1" applyBorder="1" applyAlignment="1">
      <alignment horizontal="center" vertical="top"/>
    </xf>
    <xf numFmtId="164" fontId="24" fillId="27" borderId="6" xfId="0" applyNumberFormat="1" applyFont="1" applyFill="1" applyBorder="1" applyAlignment="1">
      <alignment horizontal="center" vertical="top"/>
    </xf>
    <xf numFmtId="164" fontId="10" fillId="27" borderId="21" xfId="0" applyNumberFormat="1" applyFont="1" applyFill="1" applyBorder="1" applyAlignment="1">
      <alignment horizontal="center" vertical="center"/>
    </xf>
    <xf numFmtId="164" fontId="10" fillId="31" borderId="16" xfId="0" applyNumberFormat="1" applyFont="1" applyFill="1" applyBorder="1" applyAlignment="1">
      <alignment horizontal="center" vertical="top"/>
    </xf>
    <xf numFmtId="164" fontId="10" fillId="27" borderId="6" xfId="0" applyNumberFormat="1" applyFont="1" applyFill="1" applyBorder="1" applyAlignment="1">
      <alignment horizontal="center" vertical="top" wrapText="1"/>
    </xf>
    <xf numFmtId="164" fontId="10" fillId="27" borderId="15" xfId="0" applyNumberFormat="1" applyFont="1" applyFill="1" applyBorder="1" applyAlignment="1">
      <alignment horizontal="center" vertical="top"/>
    </xf>
    <xf numFmtId="164" fontId="10" fillId="27" borderId="21" xfId="0" applyNumberFormat="1" applyFont="1" applyFill="1" applyBorder="1" applyAlignment="1">
      <alignment horizontal="center" vertical="top"/>
    </xf>
    <xf numFmtId="164" fontId="31" fillId="27" borderId="16" xfId="0" applyNumberFormat="1" applyFont="1" applyFill="1" applyBorder="1" applyAlignment="1">
      <alignment horizontal="center" vertical="top"/>
    </xf>
    <xf numFmtId="164" fontId="10" fillId="27" borderId="16" xfId="0" applyNumberFormat="1" applyFont="1" applyFill="1" applyBorder="1" applyAlignment="1">
      <alignment horizontal="center" vertical="top"/>
    </xf>
    <xf numFmtId="164" fontId="10" fillId="27" borderId="6" xfId="0" applyNumberFormat="1" applyFont="1" applyFill="1" applyBorder="1" applyAlignment="1">
      <alignment horizontal="center" vertical="center"/>
    </xf>
    <xf numFmtId="164" fontId="10" fillId="27" borderId="16" xfId="0" applyNumberFormat="1" applyFont="1" applyFill="1" applyBorder="1" applyAlignment="1">
      <alignment horizontal="center" vertical="center"/>
    </xf>
    <xf numFmtId="164" fontId="10" fillId="27" borderId="5" xfId="0" applyNumberFormat="1" applyFont="1" applyFill="1" applyBorder="1" applyAlignment="1">
      <alignment horizontal="center" vertical="top"/>
    </xf>
    <xf numFmtId="164" fontId="10" fillId="27" borderId="14" xfId="0" applyNumberFormat="1" applyFont="1" applyFill="1" applyBorder="1" applyAlignment="1">
      <alignment horizontal="center" vertical="top"/>
    </xf>
    <xf numFmtId="164" fontId="10" fillId="27" borderId="14" xfId="0" applyNumberFormat="1" applyFont="1" applyFill="1" applyBorder="1" applyAlignment="1">
      <alignment horizontal="center" vertical="center"/>
    </xf>
    <xf numFmtId="164" fontId="11" fillId="31" borderId="16" xfId="0" applyNumberFormat="1" applyFont="1" applyFill="1" applyBorder="1" applyAlignment="1">
      <alignment horizontal="center" vertical="center"/>
    </xf>
    <xf numFmtId="164" fontId="10" fillId="33" borderId="6" xfId="0" applyNumberFormat="1" applyFont="1" applyFill="1" applyBorder="1" applyAlignment="1">
      <alignment horizontal="center" vertical="top"/>
    </xf>
    <xf numFmtId="164" fontId="10" fillId="31" borderId="21" xfId="0" applyNumberFormat="1" applyFont="1" applyFill="1" applyBorder="1" applyAlignment="1">
      <alignment horizontal="center" vertical="top"/>
    </xf>
    <xf numFmtId="164" fontId="10" fillId="22" borderId="6" xfId="0" applyNumberFormat="1" applyFont="1" applyFill="1" applyBorder="1" applyAlignment="1">
      <alignment horizontal="center" vertical="top" wrapText="1"/>
    </xf>
    <xf numFmtId="164" fontId="10" fillId="22" borderId="15" xfId="0" applyNumberFormat="1" applyFont="1" applyFill="1" applyBorder="1" applyAlignment="1">
      <alignment horizontal="center" vertical="top"/>
    </xf>
    <xf numFmtId="164" fontId="10" fillId="22" borderId="16" xfId="0" applyNumberFormat="1" applyFont="1" applyFill="1" applyBorder="1" applyAlignment="1">
      <alignment horizontal="center" vertical="top"/>
    </xf>
    <xf numFmtId="164" fontId="10" fillId="22" borderId="6" xfId="0" applyNumberFormat="1" applyFont="1" applyFill="1" applyBorder="1" applyAlignment="1">
      <alignment horizontal="center" vertical="center"/>
    </xf>
    <xf numFmtId="164" fontId="10" fillId="22" borderId="16" xfId="0" applyNumberFormat="1" applyFont="1" applyFill="1" applyBorder="1" applyAlignment="1">
      <alignment horizontal="center" vertical="center"/>
    </xf>
    <xf numFmtId="164" fontId="10" fillId="22" borderId="5" xfId="0" applyNumberFormat="1" applyFont="1" applyFill="1" applyBorder="1" applyAlignment="1">
      <alignment horizontal="center" vertical="top"/>
    </xf>
    <xf numFmtId="164" fontId="10" fillId="22" borderId="14" xfId="0" applyNumberFormat="1" applyFont="1" applyFill="1" applyBorder="1" applyAlignment="1">
      <alignment horizontal="center" vertical="center"/>
    </xf>
    <xf numFmtId="164" fontId="11" fillId="26" borderId="16" xfId="0" applyNumberFormat="1" applyFont="1" applyFill="1" applyBorder="1" applyAlignment="1">
      <alignment horizontal="center" vertical="center"/>
    </xf>
    <xf numFmtId="164" fontId="10" fillId="25" borderId="6" xfId="0" applyNumberFormat="1" applyFont="1" applyFill="1" applyBorder="1" applyAlignment="1">
      <alignment horizontal="center" vertical="top"/>
    </xf>
    <xf numFmtId="164" fontId="10" fillId="26" borderId="21" xfId="0" applyNumberFormat="1" applyFont="1" applyFill="1" applyBorder="1" applyAlignment="1">
      <alignment horizontal="center" vertical="top"/>
    </xf>
    <xf numFmtId="164" fontId="10" fillId="26" borderId="21" xfId="0" applyNumberFormat="1" applyFont="1" applyFill="1" applyBorder="1" applyAlignment="1">
      <alignment horizontal="center" vertical="center"/>
    </xf>
    <xf numFmtId="164" fontId="11" fillId="31" borderId="57" xfId="0" applyNumberFormat="1" applyFont="1" applyFill="1" applyBorder="1" applyAlignment="1">
      <alignment horizontal="center" vertical="top"/>
    </xf>
    <xf numFmtId="49" fontId="11" fillId="9" borderId="57" xfId="0" applyNumberFormat="1" applyFont="1" applyFill="1" applyBorder="1" applyAlignment="1">
      <alignment horizontal="center" vertical="top"/>
    </xf>
    <xf numFmtId="1" fontId="26" fillId="0" borderId="57" xfId="0" applyNumberFormat="1" applyFont="1" applyBorder="1" applyAlignment="1">
      <alignment horizontal="center" vertical="top"/>
    </xf>
    <xf numFmtId="164" fontId="10" fillId="22" borderId="57" xfId="0" applyNumberFormat="1" applyFont="1" applyFill="1" applyBorder="1" applyAlignment="1">
      <alignment horizontal="center" vertical="top"/>
    </xf>
    <xf numFmtId="164" fontId="10" fillId="22" borderId="63" xfId="0" applyNumberFormat="1" applyFont="1" applyFill="1" applyBorder="1" applyAlignment="1">
      <alignment horizontal="left" vertical="top" wrapText="1"/>
    </xf>
    <xf numFmtId="1" fontId="10" fillId="0" borderId="63" xfId="0" applyNumberFormat="1" applyFont="1" applyBorder="1" applyAlignment="1">
      <alignment horizontal="center" vertical="top"/>
    </xf>
    <xf numFmtId="1" fontId="26" fillId="31" borderId="57" xfId="0" applyNumberFormat="1" applyFont="1" applyFill="1" applyBorder="1" applyAlignment="1">
      <alignment horizontal="center" vertical="top"/>
    </xf>
    <xf numFmtId="164" fontId="10" fillId="22" borderId="41" xfId="0" applyNumberFormat="1" applyFont="1" applyFill="1" applyBorder="1" applyAlignment="1">
      <alignment horizontal="center" vertical="top"/>
    </xf>
    <xf numFmtId="164" fontId="10" fillId="27" borderId="57" xfId="0" applyNumberFormat="1" applyFont="1" applyFill="1" applyBorder="1" applyAlignment="1">
      <alignment horizontal="center" vertical="top"/>
    </xf>
    <xf numFmtId="164" fontId="14" fillId="22" borderId="26" xfId="0" applyNumberFormat="1" applyFont="1" applyFill="1" applyBorder="1" applyAlignment="1">
      <alignment vertical="top" wrapText="1"/>
    </xf>
    <xf numFmtId="1" fontId="11" fillId="18" borderId="57" xfId="0" applyNumberFormat="1" applyFont="1" applyFill="1" applyBorder="1" applyAlignment="1">
      <alignment horizontal="center" vertical="top"/>
    </xf>
    <xf numFmtId="1" fontId="11" fillId="0" borderId="57" xfId="0" applyNumberFormat="1" applyFont="1" applyBorder="1" applyAlignment="1">
      <alignment horizontal="center" vertical="top"/>
    </xf>
    <xf numFmtId="1" fontId="10" fillId="0" borderId="57" xfId="0" applyNumberFormat="1" applyFont="1" applyFill="1" applyBorder="1" applyAlignment="1">
      <alignment horizontal="left" vertical="top" wrapText="1"/>
    </xf>
    <xf numFmtId="1" fontId="10" fillId="0" borderId="57" xfId="0" applyNumberFormat="1" applyFont="1" applyFill="1" applyBorder="1" applyAlignment="1">
      <alignment horizontal="center" vertical="top"/>
    </xf>
    <xf numFmtId="49" fontId="10" fillId="0" borderId="57" xfId="0" applyNumberFormat="1" applyFont="1" applyBorder="1" applyAlignment="1">
      <alignment horizontal="center" vertical="center" wrapText="1"/>
    </xf>
    <xf numFmtId="164" fontId="10" fillId="22" borderId="0" xfId="0" applyNumberFormat="1" applyFont="1" applyFill="1" applyBorder="1" applyAlignment="1">
      <alignment vertical="top"/>
    </xf>
    <xf numFmtId="1" fontId="10" fillId="0" borderId="63" xfId="0" applyNumberFormat="1" applyFont="1" applyFill="1" applyBorder="1" applyAlignment="1">
      <alignment horizontal="center" vertical="top"/>
    </xf>
    <xf numFmtId="1" fontId="26" fillId="0" borderId="57" xfId="0" applyNumberFormat="1" applyFont="1" applyBorder="1" applyAlignment="1">
      <alignment horizontal="center" vertical="center"/>
    </xf>
    <xf numFmtId="164" fontId="11" fillId="31" borderId="21" xfId="0" applyNumberFormat="1" applyFont="1" applyFill="1" applyBorder="1" applyAlignment="1">
      <alignment vertical="top"/>
    </xf>
    <xf numFmtId="164" fontId="10" fillId="22" borderId="63" xfId="0" applyNumberFormat="1" applyFont="1" applyFill="1" applyBorder="1" applyAlignment="1">
      <alignment horizontal="center" vertical="top"/>
    </xf>
    <xf numFmtId="164" fontId="10" fillId="22" borderId="14" xfId="0" applyNumberFormat="1" applyFont="1" applyFill="1" applyBorder="1" applyAlignment="1">
      <alignment horizontal="center" vertical="top"/>
    </xf>
    <xf numFmtId="0" fontId="14" fillId="22" borderId="21" xfId="0" applyFont="1" applyFill="1" applyBorder="1" applyAlignment="1">
      <alignment horizontal="center" vertical="top"/>
    </xf>
    <xf numFmtId="0" fontId="14" fillId="22" borderId="21" xfId="0" applyFont="1" applyFill="1" applyBorder="1" applyAlignment="1">
      <alignment horizontal="center" vertical="top" wrapText="1"/>
    </xf>
    <xf numFmtId="1" fontId="27" fillId="0" borderId="78" xfId="0" applyNumberFormat="1" applyFont="1" applyFill="1" applyBorder="1" applyAlignment="1">
      <alignment horizontal="center" vertical="top"/>
    </xf>
    <xf numFmtId="164" fontId="23" fillId="22" borderId="78" xfId="0" applyNumberFormat="1" applyFont="1" applyFill="1" applyBorder="1" applyAlignment="1">
      <alignment horizontal="center" vertical="top"/>
    </xf>
    <xf numFmtId="1" fontId="27" fillId="30" borderId="78" xfId="0" applyNumberFormat="1" applyFont="1" applyFill="1" applyBorder="1" applyAlignment="1">
      <alignment horizontal="left" vertical="top" wrapText="1"/>
    </xf>
    <xf numFmtId="164" fontId="23" fillId="30" borderId="78" xfId="0" applyNumberFormat="1" applyFont="1" applyFill="1" applyBorder="1" applyAlignment="1">
      <alignment horizontal="center" vertical="top"/>
    </xf>
    <xf numFmtId="164" fontId="23" fillId="30" borderId="79" xfId="0" applyNumberFormat="1" applyFont="1" applyFill="1" applyBorder="1" applyAlignment="1">
      <alignment horizontal="center" vertical="top"/>
    </xf>
    <xf numFmtId="164" fontId="34" fillId="22" borderId="80" xfId="0" applyNumberFormat="1" applyFont="1" applyFill="1" applyBorder="1" applyAlignment="1">
      <alignment horizontal="left" vertical="top" wrapText="1"/>
    </xf>
    <xf numFmtId="1" fontId="23" fillId="22" borderId="80" xfId="0" applyNumberFormat="1" applyFont="1" applyFill="1" applyBorder="1" applyAlignment="1">
      <alignment horizontal="center" vertical="top"/>
    </xf>
    <xf numFmtId="1" fontId="23" fillId="0" borderId="80" xfId="0" applyNumberFormat="1" applyFont="1" applyFill="1" applyBorder="1" applyAlignment="1">
      <alignment horizontal="center" vertical="top"/>
    </xf>
    <xf numFmtId="164" fontId="23" fillId="22" borderId="78" xfId="0" applyNumberFormat="1" applyFont="1" applyFill="1" applyBorder="1" applyAlignment="1">
      <alignment horizontal="left" vertical="top" wrapText="1"/>
    </xf>
    <xf numFmtId="164" fontId="23" fillId="27" borderId="78" xfId="0" applyNumberFormat="1" applyFont="1" applyFill="1" applyBorder="1" applyAlignment="1">
      <alignment horizontal="center" vertical="top"/>
    </xf>
    <xf numFmtId="164" fontId="11" fillId="43" borderId="6" xfId="0" applyNumberFormat="1" applyFont="1" applyFill="1" applyBorder="1" applyAlignment="1">
      <alignment horizontal="center" vertical="top"/>
    </xf>
    <xf numFmtId="164" fontId="12" fillId="22" borderId="0" xfId="0" applyNumberFormat="1" applyFont="1" applyFill="1" applyAlignment="1">
      <alignment vertical="top"/>
    </xf>
    <xf numFmtId="1" fontId="10" fillId="22" borderId="0" xfId="0" applyNumberFormat="1" applyFont="1" applyFill="1" applyBorder="1" applyAlignment="1">
      <alignment vertical="top"/>
    </xf>
    <xf numFmtId="164" fontId="10" fillId="22" borderId="57" xfId="0" applyNumberFormat="1" applyFont="1" applyFill="1" applyBorder="1" applyAlignment="1">
      <alignment horizontal="center" vertical="center"/>
    </xf>
    <xf numFmtId="164" fontId="10" fillId="22" borderId="0" xfId="0" applyNumberFormat="1" applyFont="1" applyFill="1" applyAlignment="1">
      <alignment vertical="top"/>
    </xf>
    <xf numFmtId="164" fontId="10" fillId="22" borderId="0" xfId="0" applyNumberFormat="1" applyFont="1" applyFill="1" applyBorder="1" applyAlignment="1">
      <alignment horizontal="center" vertical="top"/>
    </xf>
    <xf numFmtId="164" fontId="11" fillId="27" borderId="21" xfId="0" applyNumberFormat="1" applyFont="1" applyFill="1" applyBorder="1" applyAlignment="1">
      <alignment horizontal="center" vertical="top"/>
    </xf>
    <xf numFmtId="164" fontId="11" fillId="27" borderId="16" xfId="0" applyNumberFormat="1" applyFont="1" applyFill="1" applyBorder="1" applyAlignment="1">
      <alignment horizontal="center" vertical="top"/>
    </xf>
    <xf numFmtId="0" fontId="11" fillId="44" borderId="6" xfId="0" applyFont="1" applyFill="1" applyBorder="1" applyAlignment="1">
      <alignment vertical="top"/>
    </xf>
    <xf numFmtId="164" fontId="11" fillId="41" borderId="6" xfId="0" applyNumberFormat="1" applyFont="1" applyFill="1" applyBorder="1" applyAlignment="1">
      <alignment horizontal="center" vertical="top"/>
    </xf>
    <xf numFmtId="164" fontId="11" fillId="41" borderId="21" xfId="0" applyNumberFormat="1" applyFont="1" applyFill="1" applyBorder="1" applyAlignment="1">
      <alignment horizontal="center" vertical="top"/>
    </xf>
    <xf numFmtId="164" fontId="11" fillId="44" borderId="6" xfId="0" applyNumberFormat="1" applyFont="1" applyFill="1" applyBorder="1" applyAlignment="1">
      <alignment horizontal="center" vertical="top"/>
    </xf>
    <xf numFmtId="164" fontId="11" fillId="45" borderId="21" xfId="0" applyNumberFormat="1" applyFont="1" applyFill="1" applyBorder="1" applyAlignment="1">
      <alignment horizontal="center" vertical="top"/>
    </xf>
    <xf numFmtId="49" fontId="11" fillId="41" borderId="21" xfId="0" applyNumberFormat="1" applyFont="1" applyFill="1" applyBorder="1" applyAlignment="1">
      <alignment vertical="top"/>
    </xf>
    <xf numFmtId="1" fontId="26" fillId="31" borderId="8" xfId="0" applyNumberFormat="1" applyFont="1" applyFill="1" applyBorder="1" applyAlignment="1">
      <alignment horizontal="center" vertical="top"/>
    </xf>
    <xf numFmtId="164" fontId="10" fillId="22" borderId="21" xfId="0" applyNumberFormat="1" applyFont="1" applyFill="1" applyBorder="1" applyAlignment="1">
      <alignment horizontal="center" vertical="center"/>
    </xf>
    <xf numFmtId="164" fontId="14" fillId="22" borderId="15" xfId="0" applyNumberFormat="1" applyFont="1" applyFill="1" applyBorder="1" applyAlignment="1">
      <alignment horizontal="left" vertical="center" wrapText="1"/>
    </xf>
    <xf numFmtId="1" fontId="10" fillId="25" borderId="15" xfId="0" applyNumberFormat="1" applyFont="1" applyFill="1" applyBorder="1" applyAlignment="1">
      <alignment horizontal="center" vertical="center"/>
    </xf>
    <xf numFmtId="1" fontId="10" fillId="25" borderId="41" xfId="0" applyNumberFormat="1" applyFont="1" applyFill="1" applyBorder="1" applyAlignment="1">
      <alignment horizontal="center" vertical="center"/>
    </xf>
    <xf numFmtId="164" fontId="14" fillId="22" borderId="29" xfId="0" applyNumberFormat="1" applyFont="1" applyFill="1" applyBorder="1" applyAlignment="1">
      <alignment vertical="top" wrapText="1"/>
    </xf>
    <xf numFmtId="164" fontId="11" fillId="31" borderId="79" xfId="0" applyNumberFormat="1" applyFont="1" applyFill="1" applyBorder="1" applyAlignment="1">
      <alignment horizontal="center" vertical="top"/>
    </xf>
    <xf numFmtId="164" fontId="11" fillId="18" borderId="79" xfId="0" applyNumberFormat="1" applyFont="1" applyFill="1" applyBorder="1" applyAlignment="1">
      <alignment horizontal="center" vertical="top"/>
    </xf>
    <xf numFmtId="0" fontId="14" fillId="0" borderId="26" xfId="0" applyFont="1" applyBorder="1" applyAlignment="1">
      <alignment horizontal="left" vertical="top" wrapText="1"/>
    </xf>
    <xf numFmtId="0" fontId="10" fillId="0" borderId="26" xfId="0" applyFont="1" applyBorder="1" applyAlignment="1">
      <alignment horizontal="center" vertical="top"/>
    </xf>
    <xf numFmtId="0" fontId="10" fillId="0" borderId="26" xfId="0" applyFont="1" applyFill="1" applyBorder="1" applyAlignment="1">
      <alignment horizontal="center" vertical="top"/>
    </xf>
    <xf numFmtId="164" fontId="10" fillId="26" borderId="26" xfId="0" applyNumberFormat="1" applyFont="1" applyFill="1" applyBorder="1" applyAlignment="1">
      <alignment horizontal="center" vertical="top"/>
    </xf>
    <xf numFmtId="164" fontId="10" fillId="0" borderId="26" xfId="0" applyNumberFormat="1" applyFont="1" applyFill="1" applyBorder="1" applyAlignment="1">
      <alignment horizontal="center" vertical="top"/>
    </xf>
    <xf numFmtId="164" fontId="11" fillId="31" borderId="21" xfId="0" applyNumberFormat="1" applyFont="1" applyFill="1" applyBorder="1" applyAlignment="1">
      <alignment horizontal="center" vertical="top"/>
    </xf>
    <xf numFmtId="0" fontId="10" fillId="0" borderId="22" xfId="20" applyFont="1" applyBorder="1" applyAlignment="1">
      <alignment horizontal="left" vertical="top" wrapText="1"/>
    </xf>
    <xf numFmtId="0" fontId="10" fillId="0" borderId="23" xfId="20" applyFont="1" applyBorder="1" applyAlignment="1">
      <alignment horizontal="left" vertical="top" wrapText="1"/>
    </xf>
    <xf numFmtId="0" fontId="42" fillId="25" borderId="21" xfId="0" applyFont="1" applyFill="1" applyBorder="1" applyAlignment="1">
      <alignment horizontal="center" vertical="top" wrapText="1"/>
    </xf>
    <xf numFmtId="0" fontId="42" fillId="22" borderId="26" xfId="0" applyFont="1" applyFill="1" applyBorder="1" applyAlignment="1">
      <alignment horizontal="center" vertical="top" wrapText="1"/>
    </xf>
    <xf numFmtId="1" fontId="27" fillId="0" borderId="80" xfId="0" applyNumberFormat="1" applyFont="1" applyBorder="1" applyAlignment="1">
      <alignment horizontal="center" vertical="top"/>
    </xf>
    <xf numFmtId="164" fontId="10" fillId="22" borderId="80" xfId="0" applyNumberFormat="1" applyFont="1" applyFill="1" applyBorder="1" applyAlignment="1">
      <alignment horizontal="center" vertical="top"/>
    </xf>
    <xf numFmtId="1" fontId="27" fillId="0" borderId="8" xfId="0" applyNumberFormat="1" applyFont="1" applyBorder="1" applyAlignment="1">
      <alignment horizontal="center" vertical="center" wrapText="1"/>
    </xf>
    <xf numFmtId="1" fontId="27" fillId="0" borderId="8" xfId="0" applyNumberFormat="1" applyFont="1" applyBorder="1" applyAlignment="1">
      <alignment horizontal="center" vertical="top" wrapText="1"/>
    </xf>
    <xf numFmtId="164" fontId="10" fillId="22" borderId="8" xfId="0" applyNumberFormat="1" applyFont="1" applyFill="1" applyBorder="1" applyAlignment="1">
      <alignment horizontal="center" vertical="top" wrapText="1"/>
    </xf>
    <xf numFmtId="164" fontId="23" fillId="27" borderId="8" xfId="0" applyNumberFormat="1" applyFont="1" applyFill="1" applyBorder="1" applyAlignment="1">
      <alignment horizontal="center" vertical="top" wrapText="1"/>
    </xf>
    <xf numFmtId="164" fontId="10" fillId="38" borderId="55" xfId="0" applyNumberFormat="1" applyFont="1" applyFill="1" applyBorder="1" applyAlignment="1">
      <alignment horizontal="center" vertical="top"/>
    </xf>
    <xf numFmtId="1" fontId="42" fillId="0" borderId="16" xfId="0" applyNumberFormat="1" applyFont="1" applyBorder="1" applyAlignment="1">
      <alignment horizontal="center" vertical="top" wrapText="1"/>
    </xf>
    <xf numFmtId="1" fontId="42" fillId="22" borderId="6" xfId="0" applyNumberFormat="1" applyFont="1" applyFill="1" applyBorder="1" applyAlignment="1">
      <alignment horizontal="center" vertical="top" wrapText="1"/>
    </xf>
    <xf numFmtId="1" fontId="43" fillId="0" borderId="21" xfId="0" applyNumberFormat="1" applyFont="1" applyBorder="1" applyAlignment="1">
      <alignment horizontal="center" vertical="top" wrapText="1"/>
    </xf>
    <xf numFmtId="1" fontId="42" fillId="0" borderId="0" xfId="0" applyNumberFormat="1" applyFont="1" applyBorder="1" applyAlignment="1">
      <alignment horizontal="center" vertical="top" wrapText="1"/>
    </xf>
    <xf numFmtId="164" fontId="12" fillId="0" borderId="0" xfId="0" applyNumberFormat="1" applyFont="1" applyAlignment="1">
      <alignment horizontal="right"/>
    </xf>
    <xf numFmtId="0" fontId="21" fillId="0" borderId="0" xfId="0" applyFont="1" applyBorder="1" applyAlignment="1">
      <alignment vertical="top"/>
    </xf>
    <xf numFmtId="0" fontId="21" fillId="0" borderId="0" xfId="0" applyFont="1" applyBorder="1" applyAlignment="1">
      <alignment horizontal="center" vertical="top"/>
    </xf>
    <xf numFmtId="14" fontId="12" fillId="0" borderId="0" xfId="0" applyNumberFormat="1" applyFont="1" applyAlignment="1">
      <alignment vertical="center"/>
    </xf>
    <xf numFmtId="0" fontId="21" fillId="0" borderId="0" xfId="0" applyFont="1" applyBorder="1"/>
    <xf numFmtId="0" fontId="29" fillId="0" borderId="0" xfId="0" applyFont="1" applyAlignment="1">
      <alignment vertical="top"/>
    </xf>
    <xf numFmtId="165" fontId="13" fillId="0" borderId="0" xfId="38" applyNumberFormat="1" applyAlignment="1">
      <alignment vertical="top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vertical="center"/>
    </xf>
    <xf numFmtId="0" fontId="29" fillId="0" borderId="0" xfId="0" applyFont="1" applyBorder="1" applyAlignment="1">
      <alignment vertical="top"/>
    </xf>
    <xf numFmtId="14" fontId="10" fillId="0" borderId="0" xfId="0" applyNumberFormat="1" applyFont="1" applyAlignment="1">
      <alignment vertical="top"/>
    </xf>
    <xf numFmtId="49" fontId="11" fillId="20" borderId="21" xfId="0" applyNumberFormat="1" applyFont="1" applyFill="1" applyBorder="1" applyAlignment="1">
      <alignment horizontal="center" vertical="top"/>
    </xf>
    <xf numFmtId="49" fontId="11" fillId="9" borderId="6" xfId="0" applyNumberFormat="1" applyFont="1" applyFill="1" applyBorder="1" applyAlignment="1">
      <alignment horizontal="center" vertical="top"/>
    </xf>
    <xf numFmtId="164" fontId="11" fillId="31" borderId="21" xfId="0" applyNumberFormat="1" applyFont="1" applyFill="1" applyBorder="1" applyAlignment="1">
      <alignment horizontal="center" vertical="top"/>
    </xf>
    <xf numFmtId="0" fontId="42" fillId="22" borderId="21" xfId="0" applyFont="1" applyFill="1" applyBorder="1" applyAlignment="1">
      <alignment horizontal="center" vertical="top" wrapText="1"/>
    </xf>
    <xf numFmtId="164" fontId="10" fillId="22" borderId="21" xfId="0" applyNumberFormat="1" applyFont="1" applyFill="1" applyBorder="1" applyAlignment="1">
      <alignment horizontal="center" vertical="center"/>
    </xf>
    <xf numFmtId="164" fontId="10" fillId="22" borderId="78" xfId="0" applyNumberFormat="1" applyFont="1" applyFill="1" applyBorder="1" applyAlignment="1">
      <alignment horizontal="center" vertical="top"/>
    </xf>
    <xf numFmtId="164" fontId="10" fillId="27" borderId="78" xfId="0" applyNumberFormat="1" applyFont="1" applyFill="1" applyBorder="1" applyAlignment="1">
      <alignment horizontal="center" vertical="top"/>
    </xf>
    <xf numFmtId="164" fontId="10" fillId="22" borderId="79" xfId="0" applyNumberFormat="1" applyFont="1" applyFill="1" applyBorder="1" applyAlignment="1">
      <alignment horizontal="center" vertical="top"/>
    </xf>
    <xf numFmtId="1" fontId="42" fillId="0" borderId="78" xfId="0" applyNumberFormat="1" applyFont="1" applyFill="1" applyBorder="1" applyAlignment="1">
      <alignment horizontal="center" vertical="top"/>
    </xf>
    <xf numFmtId="164" fontId="10" fillId="0" borderId="22" xfId="0" applyNumberFormat="1" applyFont="1" applyFill="1" applyBorder="1" applyAlignment="1">
      <alignment horizontal="center" vertical="top"/>
    </xf>
    <xf numFmtId="164" fontId="10" fillId="27" borderId="8" xfId="0" applyNumberFormat="1" applyFont="1" applyFill="1" applyBorder="1" applyAlignment="1">
      <alignment horizontal="center" vertical="center"/>
    </xf>
    <xf numFmtId="0" fontId="26" fillId="0" borderId="21" xfId="0" applyFont="1" applyFill="1" applyBorder="1" applyAlignment="1">
      <alignment horizontal="center" vertical="center" wrapText="1"/>
    </xf>
    <xf numFmtId="0" fontId="38" fillId="0" borderId="0" xfId="0" applyFont="1" applyBorder="1" applyAlignment="1">
      <alignment horizontal="left" vertical="top"/>
    </xf>
    <xf numFmtId="164" fontId="10" fillId="22" borderId="21" xfId="0" applyNumberFormat="1" applyFont="1" applyFill="1" applyBorder="1" applyAlignment="1">
      <alignment horizontal="center" vertical="center"/>
    </xf>
    <xf numFmtId="164" fontId="10" fillId="22" borderId="6" xfId="0" applyNumberFormat="1" applyFont="1" applyFill="1" applyBorder="1" applyAlignment="1">
      <alignment horizontal="center" vertical="top"/>
    </xf>
    <xf numFmtId="164" fontId="10" fillId="27" borderId="6" xfId="0" applyNumberFormat="1" applyFont="1" applyFill="1" applyBorder="1" applyAlignment="1">
      <alignment horizontal="center" vertical="top"/>
    </xf>
    <xf numFmtId="164" fontId="10" fillId="27" borderId="21" xfId="0" applyNumberFormat="1" applyFont="1" applyFill="1" applyBorder="1" applyAlignment="1">
      <alignment horizontal="center" vertical="top" wrapText="1"/>
    </xf>
    <xf numFmtId="164" fontId="45" fillId="27" borderId="78" xfId="0" applyNumberFormat="1" applyFont="1" applyFill="1" applyBorder="1" applyAlignment="1">
      <alignment horizontal="center" vertical="top"/>
    </xf>
    <xf numFmtId="164" fontId="10" fillId="27" borderId="0" xfId="0" applyNumberFormat="1" applyFont="1" applyFill="1" applyBorder="1" applyAlignment="1">
      <alignment horizontal="center" vertical="center"/>
    </xf>
    <xf numFmtId="164" fontId="10" fillId="22" borderId="22" xfId="0" applyNumberFormat="1" applyFont="1" applyFill="1" applyBorder="1" applyAlignment="1">
      <alignment horizontal="center" vertical="center"/>
    </xf>
    <xf numFmtId="164" fontId="14" fillId="24" borderId="13" xfId="0" applyNumberFormat="1" applyFont="1" applyFill="1" applyBorder="1" applyAlignment="1">
      <alignment horizontal="left" vertical="top" wrapText="1"/>
    </xf>
    <xf numFmtId="0" fontId="10" fillId="0" borderId="36" xfId="0" applyNumberFormat="1" applyFont="1" applyFill="1" applyBorder="1" applyAlignment="1">
      <alignment horizontal="center" vertical="top" wrapText="1"/>
    </xf>
    <xf numFmtId="0" fontId="10" fillId="0" borderId="37" xfId="0" applyNumberFormat="1" applyFont="1" applyFill="1" applyBorder="1" applyAlignment="1">
      <alignment horizontal="center" vertical="top" wrapText="1"/>
    </xf>
    <xf numFmtId="164" fontId="10" fillId="22" borderId="90" xfId="0" applyNumberFormat="1" applyFont="1" applyFill="1" applyBorder="1" applyAlignment="1">
      <alignment horizontal="center" vertical="center"/>
    </xf>
    <xf numFmtId="49" fontId="10" fillId="0" borderId="26" xfId="0" applyNumberFormat="1" applyFont="1" applyFill="1" applyBorder="1" applyAlignment="1">
      <alignment horizontal="center" vertical="top" wrapText="1"/>
    </xf>
    <xf numFmtId="49" fontId="45" fillId="0" borderId="26" xfId="0" applyNumberFormat="1" applyFont="1" applyFill="1" applyBorder="1" applyAlignment="1">
      <alignment horizontal="center" vertical="top"/>
    </xf>
    <xf numFmtId="1" fontId="26" fillId="22" borderId="78" xfId="0" applyNumberFormat="1" applyFont="1" applyFill="1" applyBorder="1" applyAlignment="1">
      <alignment horizontal="center" vertical="top"/>
    </xf>
    <xf numFmtId="1" fontId="26" fillId="0" borderId="79" xfId="0" applyNumberFormat="1" applyFont="1" applyBorder="1" applyAlignment="1">
      <alignment horizontal="center" vertical="top"/>
    </xf>
    <xf numFmtId="1" fontId="26" fillId="0" borderId="79" xfId="0" applyNumberFormat="1" applyFont="1" applyBorder="1" applyAlignment="1">
      <alignment horizontal="center" vertical="top" wrapText="1"/>
    </xf>
    <xf numFmtId="1" fontId="26" fillId="0" borderId="57" xfId="0" applyNumberFormat="1" applyFont="1" applyFill="1" applyBorder="1" applyAlignment="1">
      <alignment horizontal="center" vertical="top" wrapText="1"/>
    </xf>
    <xf numFmtId="1" fontId="26" fillId="0" borderId="5" xfId="0" applyNumberFormat="1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 wrapText="1"/>
    </xf>
    <xf numFmtId="0" fontId="12" fillId="22" borderId="21" xfId="0" applyFont="1" applyFill="1" applyBorder="1" applyAlignment="1">
      <alignment horizontal="center" vertical="center" wrapText="1"/>
    </xf>
    <xf numFmtId="14" fontId="10" fillId="0" borderId="0" xfId="0" applyNumberFormat="1" applyFont="1" applyAlignment="1">
      <alignment vertical="center"/>
    </xf>
    <xf numFmtId="14" fontId="10" fillId="0" borderId="0" xfId="0" applyNumberFormat="1" applyFont="1" applyAlignment="1">
      <alignment horizontal="left" vertical="center"/>
    </xf>
    <xf numFmtId="164" fontId="10" fillId="22" borderId="21" xfId="0" applyNumberFormat="1" applyFont="1" applyFill="1" applyBorder="1" applyAlignment="1">
      <alignment horizontal="center" vertical="center"/>
    </xf>
    <xf numFmtId="164" fontId="10" fillId="22" borderId="15" xfId="0" applyNumberFormat="1" applyFont="1" applyFill="1" applyBorder="1" applyAlignment="1">
      <alignment horizontal="center" vertical="center"/>
    </xf>
    <xf numFmtId="164" fontId="10" fillId="27" borderId="15" xfId="0" applyNumberFormat="1" applyFont="1" applyFill="1" applyBorder="1" applyAlignment="1">
      <alignment horizontal="center" vertical="center"/>
    </xf>
    <xf numFmtId="164" fontId="10" fillId="22" borderId="6" xfId="0" applyNumberFormat="1" applyFont="1" applyFill="1" applyBorder="1" applyAlignment="1">
      <alignment horizontal="center" vertical="center" wrapText="1"/>
    </xf>
    <xf numFmtId="164" fontId="10" fillId="27" borderId="6" xfId="0" applyNumberFormat="1" applyFont="1" applyFill="1" applyBorder="1" applyAlignment="1">
      <alignment horizontal="center" vertical="center" wrapText="1"/>
    </xf>
    <xf numFmtId="164" fontId="10" fillId="22" borderId="16" xfId="0" applyNumberFormat="1" applyFont="1" applyFill="1" applyBorder="1" applyAlignment="1">
      <alignment horizontal="center" vertical="center" wrapText="1"/>
    </xf>
    <xf numFmtId="164" fontId="10" fillId="27" borderId="16" xfId="0" applyNumberFormat="1" applyFont="1" applyFill="1" applyBorder="1" applyAlignment="1">
      <alignment horizontal="center" vertical="center" wrapText="1"/>
    </xf>
    <xf numFmtId="164" fontId="10" fillId="22" borderId="80" xfId="0" applyNumberFormat="1" applyFont="1" applyFill="1" applyBorder="1" applyAlignment="1">
      <alignment horizontal="center" vertical="center"/>
    </xf>
    <xf numFmtId="164" fontId="10" fillId="28" borderId="81" xfId="0" applyNumberFormat="1" applyFont="1" applyFill="1" applyBorder="1" applyAlignment="1">
      <alignment horizontal="center" vertical="center"/>
    </xf>
    <xf numFmtId="164" fontId="10" fillId="27" borderId="21" xfId="0" applyNumberFormat="1" applyFont="1" applyFill="1" applyBorder="1" applyAlignment="1">
      <alignment horizontal="center" vertical="center" wrapText="1"/>
    </xf>
    <xf numFmtId="164" fontId="10" fillId="28" borderId="21" xfId="0" applyNumberFormat="1" applyFont="1" applyFill="1" applyBorder="1" applyAlignment="1">
      <alignment horizontal="center" vertical="center"/>
    </xf>
    <xf numFmtId="164" fontId="10" fillId="22" borderId="13" xfId="0" applyNumberFormat="1" applyFont="1" applyFill="1" applyBorder="1" applyAlignment="1">
      <alignment horizontal="center" vertical="center"/>
    </xf>
    <xf numFmtId="164" fontId="10" fillId="27" borderId="13" xfId="0" applyNumberFormat="1" applyFont="1" applyFill="1" applyBorder="1" applyAlignment="1">
      <alignment horizontal="center" vertical="center"/>
    </xf>
    <xf numFmtId="164" fontId="24" fillId="28" borderId="29" xfId="0" applyNumberFormat="1" applyFont="1" applyFill="1" applyBorder="1" applyAlignment="1">
      <alignment horizontal="center" vertical="center"/>
    </xf>
    <xf numFmtId="164" fontId="10" fillId="28" borderId="55" xfId="0" applyNumberFormat="1" applyFont="1" applyFill="1" applyBorder="1" applyAlignment="1">
      <alignment horizontal="center" vertical="center"/>
    </xf>
    <xf numFmtId="164" fontId="24" fillId="22" borderId="14" xfId="0" applyNumberFormat="1" applyFont="1" applyFill="1" applyBorder="1" applyAlignment="1">
      <alignment horizontal="center" vertical="center"/>
    </xf>
    <xf numFmtId="0" fontId="14" fillId="22" borderId="0" xfId="0" applyFont="1" applyFill="1" applyBorder="1" applyAlignment="1">
      <alignment horizontal="center" vertical="center"/>
    </xf>
    <xf numFmtId="164" fontId="10" fillId="22" borderId="0" xfId="0" applyNumberFormat="1" applyFont="1" applyFill="1" applyBorder="1" applyAlignment="1">
      <alignment horizontal="center" vertical="center"/>
    </xf>
    <xf numFmtId="164" fontId="10" fillId="27" borderId="21" xfId="0" applyNumberFormat="1" applyFont="1" applyFill="1" applyBorder="1" applyAlignment="1">
      <alignment horizontal="center" vertical="center"/>
    </xf>
    <xf numFmtId="164" fontId="10" fillId="22" borderId="21" xfId="0" applyNumberFormat="1" applyFont="1" applyFill="1" applyBorder="1" applyAlignment="1">
      <alignment horizontal="center" vertical="center"/>
    </xf>
    <xf numFmtId="164" fontId="11" fillId="31" borderId="21" xfId="0" applyNumberFormat="1" applyFont="1" applyFill="1" applyBorder="1" applyAlignment="1">
      <alignment horizontal="center" vertical="top"/>
    </xf>
    <xf numFmtId="164" fontId="21" fillId="0" borderId="0" xfId="0" applyNumberFormat="1" applyFont="1" applyBorder="1" applyAlignment="1">
      <alignment vertical="top"/>
    </xf>
    <xf numFmtId="164" fontId="29" fillId="0" borderId="0" xfId="0" applyNumberFormat="1" applyFont="1" applyAlignment="1">
      <alignment vertical="center"/>
    </xf>
    <xf numFmtId="164" fontId="11" fillId="9" borderId="6" xfId="0" applyNumberFormat="1" applyFont="1" applyFill="1" applyBorder="1" applyAlignment="1">
      <alignment vertical="top"/>
    </xf>
    <xf numFmtId="164" fontId="11" fillId="18" borderId="21" xfId="0" applyNumberFormat="1" applyFont="1" applyFill="1" applyBorder="1" applyAlignment="1">
      <alignment vertical="top"/>
    </xf>
    <xf numFmtId="164" fontId="12" fillId="0" borderId="21" xfId="0" applyNumberFormat="1" applyFont="1" applyBorder="1" applyAlignment="1">
      <alignment horizontal="center" vertical="center" wrapText="1"/>
    </xf>
    <xf numFmtId="164" fontId="10" fillId="22" borderId="93" xfId="0" applyNumberFormat="1" applyFont="1" applyFill="1" applyBorder="1" applyAlignment="1">
      <alignment horizontal="center" vertical="top"/>
    </xf>
    <xf numFmtId="164" fontId="22" fillId="34" borderId="91" xfId="0" applyNumberFormat="1" applyFont="1" applyFill="1" applyBorder="1" applyAlignment="1">
      <alignment horizontal="left" vertical="center" wrapText="1"/>
    </xf>
    <xf numFmtId="164" fontId="39" fillId="0" borderId="67" xfId="0" applyNumberFormat="1" applyFont="1" applyBorder="1" applyAlignment="1">
      <alignment vertical="top"/>
    </xf>
    <xf numFmtId="164" fontId="39" fillId="0" borderId="0" xfId="0" applyNumberFormat="1" applyFont="1" applyBorder="1" applyAlignment="1">
      <alignment vertical="top"/>
    </xf>
    <xf numFmtId="164" fontId="10" fillId="27" borderId="80" xfId="0" applyNumberFormat="1" applyFont="1" applyFill="1" applyBorder="1" applyAlignment="1">
      <alignment horizontal="center" vertical="top" wrapText="1"/>
    </xf>
    <xf numFmtId="164" fontId="10" fillId="27" borderId="80" xfId="0" applyNumberFormat="1" applyFont="1" applyFill="1" applyBorder="1" applyAlignment="1">
      <alignment horizontal="center" vertical="center" wrapText="1"/>
    </xf>
    <xf numFmtId="164" fontId="19" fillId="0" borderId="0" xfId="0" applyNumberFormat="1" applyFont="1" applyBorder="1" applyAlignment="1">
      <alignment vertical="top" wrapText="1"/>
    </xf>
    <xf numFmtId="164" fontId="24" fillId="0" borderId="0" xfId="0" applyNumberFormat="1" applyFont="1" applyBorder="1" applyAlignment="1">
      <alignment vertical="top" wrapText="1"/>
    </xf>
    <xf numFmtId="164" fontId="47" fillId="0" borderId="0" xfId="0" applyNumberFormat="1" applyFont="1" applyBorder="1" applyAlignment="1">
      <alignment vertical="top" wrapText="1"/>
    </xf>
    <xf numFmtId="164" fontId="10" fillId="22" borderId="21" xfId="0" applyNumberFormat="1" applyFont="1" applyFill="1" applyBorder="1" applyAlignment="1">
      <alignment horizontal="center" vertical="center"/>
    </xf>
    <xf numFmtId="0" fontId="26" fillId="0" borderId="78" xfId="0" applyFont="1" applyFill="1" applyBorder="1" applyAlignment="1">
      <alignment horizontal="center" vertical="top" wrapText="1"/>
    </xf>
    <xf numFmtId="164" fontId="10" fillId="27" borderId="79" xfId="0" applyNumberFormat="1" applyFont="1" applyFill="1" applyBorder="1" applyAlignment="1">
      <alignment horizontal="center" vertical="top"/>
    </xf>
    <xf numFmtId="164" fontId="24" fillId="27" borderId="21" xfId="0" applyNumberFormat="1" applyFont="1" applyFill="1" applyBorder="1" applyAlignment="1">
      <alignment horizontal="center" vertical="center"/>
    </xf>
    <xf numFmtId="164" fontId="10" fillId="22" borderId="21" xfId="0" applyNumberFormat="1" applyFont="1" applyFill="1" applyBorder="1" applyAlignment="1">
      <alignment horizontal="center" vertical="center"/>
    </xf>
    <xf numFmtId="0" fontId="19" fillId="0" borderId="0" xfId="0" applyFont="1"/>
    <xf numFmtId="0" fontId="26" fillId="0" borderId="0" xfId="0" applyFont="1" applyFill="1" applyBorder="1" applyAlignment="1">
      <alignment horizontal="center" vertical="center" wrapText="1"/>
    </xf>
    <xf numFmtId="164" fontId="19" fillId="0" borderId="0" xfId="0" applyNumberFormat="1" applyFont="1" applyBorder="1" applyAlignment="1">
      <alignment vertical="top"/>
    </xf>
    <xf numFmtId="49" fontId="10" fillId="27" borderId="15" xfId="0" applyNumberFormat="1" applyFont="1" applyFill="1" applyBorder="1" applyAlignment="1">
      <alignment horizontal="center" vertical="top" wrapText="1"/>
    </xf>
    <xf numFmtId="0" fontId="10" fillId="0" borderId="22" xfId="20" applyFont="1" applyBorder="1" applyAlignment="1">
      <alignment horizontal="left" vertical="top" wrapText="1"/>
    </xf>
    <xf numFmtId="0" fontId="10" fillId="0" borderId="23" xfId="20" applyFont="1" applyBorder="1" applyAlignment="1">
      <alignment horizontal="left" vertical="top" wrapText="1"/>
    </xf>
    <xf numFmtId="49" fontId="10" fillId="27" borderId="6" xfId="0" applyNumberFormat="1" applyFont="1" applyFill="1" applyBorder="1" applyAlignment="1">
      <alignment horizontal="center" vertical="center" wrapText="1"/>
    </xf>
    <xf numFmtId="164" fontId="10" fillId="27" borderId="21" xfId="0" applyNumberFormat="1" applyFont="1" applyFill="1" applyBorder="1" applyAlignment="1">
      <alignment horizontal="center" vertical="center" wrapText="1"/>
    </xf>
    <xf numFmtId="164" fontId="10" fillId="22" borderId="21" xfId="0" applyNumberFormat="1" applyFont="1" applyFill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/>
    </xf>
    <xf numFmtId="164" fontId="10" fillId="31" borderId="26" xfId="0" applyNumberFormat="1" applyFont="1" applyFill="1" applyBorder="1" applyAlignment="1">
      <alignment horizontal="center" vertical="top"/>
    </xf>
    <xf numFmtId="0" fontId="10" fillId="0" borderId="22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9" fillId="0" borderId="0" xfId="0" applyFont="1" applyAlignment="1">
      <alignment horizontal="left" vertical="top" wrapText="1"/>
    </xf>
    <xf numFmtId="164" fontId="47" fillId="0" borderId="95" xfId="0" applyNumberFormat="1" applyFont="1" applyFill="1" applyBorder="1" applyAlignment="1">
      <alignment horizontal="left" vertical="top" wrapText="1"/>
    </xf>
    <xf numFmtId="164" fontId="47" fillId="0" borderId="0" xfId="0" applyNumberFormat="1" applyFont="1" applyFill="1" applyBorder="1" applyAlignment="1">
      <alignment horizontal="left" vertical="top" wrapText="1"/>
    </xf>
    <xf numFmtId="49" fontId="25" fillId="18" borderId="6" xfId="0" applyNumberFormat="1" applyFont="1" applyFill="1" applyBorder="1" applyAlignment="1">
      <alignment horizontal="center" vertical="top"/>
    </xf>
    <xf numFmtId="49" fontId="25" fillId="18" borderId="78" xfId="0" applyNumberFormat="1" applyFont="1" applyFill="1" applyBorder="1" applyAlignment="1">
      <alignment horizontal="center" vertical="top"/>
    </xf>
    <xf numFmtId="49" fontId="25" fillId="18" borderId="16" xfId="0" applyNumberFormat="1" applyFont="1" applyFill="1" applyBorder="1" applyAlignment="1">
      <alignment horizontal="center" vertical="top"/>
    </xf>
    <xf numFmtId="49" fontId="25" fillId="9" borderId="6" xfId="0" applyNumberFormat="1" applyFont="1" applyFill="1" applyBorder="1" applyAlignment="1">
      <alignment horizontal="center" vertical="top"/>
    </xf>
    <xf numFmtId="49" fontId="25" fillId="9" borderId="78" xfId="0" applyNumberFormat="1" applyFont="1" applyFill="1" applyBorder="1" applyAlignment="1">
      <alignment horizontal="center" vertical="top"/>
    </xf>
    <xf numFmtId="49" fontId="25" fillId="9" borderId="16" xfId="0" applyNumberFormat="1" applyFont="1" applyFill="1" applyBorder="1" applyAlignment="1">
      <alignment horizontal="center" vertical="top"/>
    </xf>
    <xf numFmtId="49" fontId="11" fillId="0" borderId="6" xfId="0" applyNumberFormat="1" applyFont="1" applyFill="1" applyBorder="1" applyAlignment="1">
      <alignment horizontal="center" vertical="top"/>
    </xf>
    <xf numFmtId="49" fontId="11" fillId="0" borderId="78" xfId="0" applyNumberFormat="1" applyFont="1" applyFill="1" applyBorder="1" applyAlignment="1">
      <alignment horizontal="center" vertical="top"/>
    </xf>
    <xf numFmtId="49" fontId="11" fillId="0" borderId="16" xfId="0" applyNumberFormat="1" applyFont="1" applyFill="1" applyBorder="1" applyAlignment="1">
      <alignment horizontal="center" vertical="top"/>
    </xf>
    <xf numFmtId="49" fontId="11" fillId="18" borderId="6" xfId="0" applyNumberFormat="1" applyFont="1" applyFill="1" applyBorder="1" applyAlignment="1">
      <alignment horizontal="center" vertical="top"/>
    </xf>
    <xf numFmtId="49" fontId="11" fillId="18" borderId="78" xfId="0" applyNumberFormat="1" applyFont="1" applyFill="1" applyBorder="1" applyAlignment="1">
      <alignment horizontal="center" vertical="top"/>
    </xf>
    <xf numFmtId="49" fontId="11" fillId="9" borderId="16" xfId="0" applyNumberFormat="1" applyFont="1" applyFill="1" applyBorder="1" applyAlignment="1">
      <alignment horizontal="center" vertical="top"/>
    </xf>
    <xf numFmtId="49" fontId="11" fillId="9" borderId="6" xfId="0" applyNumberFormat="1" applyFont="1" applyFill="1" applyBorder="1" applyAlignment="1">
      <alignment horizontal="center" vertical="top"/>
    </xf>
    <xf numFmtId="49" fontId="11" fillId="9" borderId="78" xfId="0" applyNumberFormat="1" applyFont="1" applyFill="1" applyBorder="1" applyAlignment="1">
      <alignment horizontal="center" vertical="top"/>
    </xf>
    <xf numFmtId="49" fontId="25" fillId="0" borderId="6" xfId="0" applyNumberFormat="1" applyFont="1" applyFill="1" applyBorder="1" applyAlignment="1">
      <alignment horizontal="center" vertical="top"/>
    </xf>
    <xf numFmtId="49" fontId="11" fillId="20" borderId="5" xfId="0" applyNumberFormat="1" applyFont="1" applyFill="1" applyBorder="1" applyAlignment="1">
      <alignment horizontal="center" vertical="top"/>
    </xf>
    <xf numFmtId="49" fontId="11" fillId="20" borderId="21" xfId="0" applyNumberFormat="1" applyFont="1" applyFill="1" applyBorder="1" applyAlignment="1">
      <alignment horizontal="center" vertical="top"/>
    </xf>
    <xf numFmtId="1" fontId="11" fillId="18" borderId="13" xfId="0" applyNumberFormat="1" applyFont="1" applyFill="1" applyBorder="1" applyAlignment="1">
      <alignment horizontal="right" vertical="top"/>
    </xf>
    <xf numFmtId="1" fontId="11" fillId="18" borderId="36" xfId="0" applyNumberFormat="1" applyFont="1" applyFill="1" applyBorder="1" applyAlignment="1">
      <alignment horizontal="right" vertical="top"/>
    </xf>
    <xf numFmtId="1" fontId="11" fillId="18" borderId="37" xfId="0" applyNumberFormat="1" applyFont="1" applyFill="1" applyBorder="1" applyAlignment="1">
      <alignment horizontal="right" vertical="top"/>
    </xf>
    <xf numFmtId="0" fontId="19" fillId="0" borderId="0" xfId="0" applyFont="1" applyAlignment="1">
      <alignment horizontal="left" vertical="top"/>
    </xf>
    <xf numFmtId="0" fontId="23" fillId="0" borderId="26" xfId="0" applyFont="1" applyFill="1" applyBorder="1" applyAlignment="1">
      <alignment horizontal="center" vertical="top" wrapText="1"/>
    </xf>
    <xf numFmtId="0" fontId="23" fillId="0" borderId="29" xfId="0" applyFont="1" applyFill="1" applyBorder="1" applyAlignment="1">
      <alignment horizontal="center" vertical="top" wrapText="1"/>
    </xf>
    <xf numFmtId="164" fontId="10" fillId="26" borderId="80" xfId="0" applyNumberFormat="1" applyFont="1" applyFill="1" applyBorder="1" applyAlignment="1">
      <alignment horizontal="center" vertical="top"/>
    </xf>
    <xf numFmtId="164" fontId="10" fillId="26" borderId="8" xfId="0" applyNumberFormat="1" applyFont="1" applyFill="1" applyBorder="1" applyAlignment="1">
      <alignment horizontal="center" vertical="top"/>
    </xf>
    <xf numFmtId="164" fontId="11" fillId="31" borderId="9" xfId="0" applyNumberFormat="1" applyFont="1" applyFill="1" applyBorder="1" applyAlignment="1">
      <alignment horizontal="center" vertical="top"/>
    </xf>
    <xf numFmtId="164" fontId="11" fillId="31" borderId="0" xfId="0" applyNumberFormat="1" applyFont="1" applyFill="1" applyBorder="1" applyAlignment="1">
      <alignment horizontal="center" vertical="top"/>
    </xf>
    <xf numFmtId="164" fontId="11" fillId="31" borderId="25" xfId="0" applyNumberFormat="1" applyFont="1" applyFill="1" applyBorder="1" applyAlignment="1">
      <alignment horizontal="center" vertical="top"/>
    </xf>
    <xf numFmtId="164" fontId="11" fillId="39" borderId="87" xfId="0" applyNumberFormat="1" applyFont="1" applyFill="1" applyBorder="1" applyAlignment="1">
      <alignment horizontal="center" vertical="top"/>
    </xf>
    <xf numFmtId="164" fontId="11" fillId="39" borderId="24" xfId="0" applyNumberFormat="1" applyFont="1" applyFill="1" applyBorder="1" applyAlignment="1">
      <alignment horizontal="center" vertical="top"/>
    </xf>
    <xf numFmtId="164" fontId="11" fillId="39" borderId="23" xfId="0" applyNumberFormat="1" applyFont="1" applyFill="1" applyBorder="1" applyAlignment="1">
      <alignment horizontal="center" vertical="top"/>
    </xf>
    <xf numFmtId="49" fontId="10" fillId="0" borderId="6" xfId="0" applyNumberFormat="1" applyFont="1" applyBorder="1" applyAlignment="1">
      <alignment horizontal="center" vertical="center" textRotation="90" wrapText="1"/>
    </xf>
    <xf numFmtId="49" fontId="10" fillId="0" borderId="78" xfId="0" applyNumberFormat="1" applyFont="1" applyBorder="1" applyAlignment="1">
      <alignment horizontal="center" vertical="center" textRotation="90" wrapText="1"/>
    </xf>
    <xf numFmtId="49" fontId="10" fillId="0" borderId="16" xfId="0" applyNumberFormat="1" applyFont="1" applyBorder="1" applyAlignment="1">
      <alignment horizontal="center" vertical="center" textRotation="90" wrapText="1"/>
    </xf>
    <xf numFmtId="1" fontId="11" fillId="0" borderId="6" xfId="0" applyNumberFormat="1" applyFont="1" applyBorder="1" applyAlignment="1">
      <alignment horizontal="center" vertical="top"/>
    </xf>
    <xf numFmtId="1" fontId="11" fillId="18" borderId="42" xfId="0" applyNumberFormat="1" applyFont="1" applyFill="1" applyBorder="1" applyAlignment="1">
      <alignment horizontal="left" vertical="top" wrapText="1"/>
    </xf>
    <xf numFmtId="1" fontId="11" fillId="18" borderId="44" xfId="0" applyNumberFormat="1" applyFont="1" applyFill="1" applyBorder="1" applyAlignment="1">
      <alignment horizontal="left" vertical="top" wrapText="1"/>
    </xf>
    <xf numFmtId="1" fontId="11" fillId="18" borderId="43" xfId="0" applyNumberFormat="1" applyFont="1" applyFill="1" applyBorder="1" applyAlignment="1">
      <alignment horizontal="left" vertical="top" wrapText="1"/>
    </xf>
    <xf numFmtId="1" fontId="10" fillId="0" borderId="15" xfId="0" applyNumberFormat="1" applyFont="1" applyBorder="1" applyAlignment="1">
      <alignment horizontal="center" vertical="top"/>
    </xf>
    <xf numFmtId="1" fontId="10" fillId="0" borderId="8" xfId="0" applyNumberFormat="1" applyFont="1" applyBorder="1" applyAlignment="1">
      <alignment horizontal="center" vertical="top"/>
    </xf>
    <xf numFmtId="164" fontId="14" fillId="24" borderId="15" xfId="0" applyNumberFormat="1" applyFont="1" applyFill="1" applyBorder="1" applyAlignment="1">
      <alignment horizontal="left" vertical="top" wrapText="1"/>
    </xf>
    <xf numFmtId="164" fontId="14" fillId="24" borderId="90" xfId="0" applyNumberFormat="1" applyFont="1" applyFill="1" applyBorder="1" applyAlignment="1">
      <alignment horizontal="left" vertical="top" wrapText="1"/>
    </xf>
    <xf numFmtId="164" fontId="14" fillId="24" borderId="8" xfId="0" applyNumberFormat="1" applyFont="1" applyFill="1" applyBorder="1" applyAlignment="1">
      <alignment horizontal="left" vertical="top" wrapText="1"/>
    </xf>
    <xf numFmtId="164" fontId="14" fillId="22" borderId="50" xfId="0" applyNumberFormat="1" applyFont="1" applyFill="1" applyBorder="1" applyAlignment="1">
      <alignment horizontal="left" vertical="top" wrapText="1"/>
    </xf>
    <xf numFmtId="164" fontId="14" fillId="22" borderId="29" xfId="0" applyNumberFormat="1" applyFont="1" applyFill="1" applyBorder="1" applyAlignment="1">
      <alignment horizontal="left" vertical="top" wrapText="1"/>
    </xf>
    <xf numFmtId="0" fontId="23" fillId="0" borderId="50" xfId="0" applyFont="1" applyFill="1" applyBorder="1" applyAlignment="1">
      <alignment horizontal="center" vertical="top" wrapText="1"/>
    </xf>
    <xf numFmtId="164" fontId="24" fillId="0" borderId="0" xfId="0" applyNumberFormat="1" applyFont="1" applyBorder="1" applyAlignment="1">
      <alignment horizontal="left" vertical="top"/>
    </xf>
    <xf numFmtId="164" fontId="19" fillId="0" borderId="0" xfId="0" applyNumberFormat="1" applyFont="1" applyBorder="1" applyAlignment="1">
      <alignment horizontal="left" vertical="top"/>
    </xf>
    <xf numFmtId="164" fontId="19" fillId="0" borderId="0" xfId="0" applyNumberFormat="1" applyFont="1" applyBorder="1" applyAlignment="1">
      <alignment horizontal="left" vertical="top" wrapText="1"/>
    </xf>
    <xf numFmtId="164" fontId="10" fillId="31" borderId="80" xfId="0" applyNumberFormat="1" applyFont="1" applyFill="1" applyBorder="1" applyAlignment="1">
      <alignment horizontal="center" vertical="center"/>
    </xf>
    <xf numFmtId="164" fontId="10" fillId="31" borderId="8" xfId="0" applyNumberFormat="1" applyFont="1" applyFill="1" applyBorder="1" applyAlignment="1">
      <alignment horizontal="center" vertical="center"/>
    </xf>
    <xf numFmtId="0" fontId="26" fillId="0" borderId="26" xfId="0" applyFont="1" applyFill="1" applyBorder="1" applyAlignment="1">
      <alignment horizontal="center" vertical="center" wrapText="1"/>
    </xf>
    <xf numFmtId="0" fontId="26" fillId="0" borderId="28" xfId="0" applyFont="1" applyFill="1" applyBorder="1" applyAlignment="1">
      <alignment horizontal="center" vertical="center" wrapText="1"/>
    </xf>
    <xf numFmtId="0" fontId="26" fillId="0" borderId="29" xfId="0" applyFont="1" applyFill="1" applyBorder="1" applyAlignment="1">
      <alignment horizontal="center" vertical="center" wrapText="1"/>
    </xf>
    <xf numFmtId="49" fontId="23" fillId="0" borderId="5" xfId="0" applyNumberFormat="1" applyFont="1" applyBorder="1" applyAlignment="1">
      <alignment horizontal="center" vertical="center" textRotation="90" wrapText="1"/>
    </xf>
    <xf numFmtId="49" fontId="23" fillId="0" borderId="21" xfId="0" applyNumberFormat="1" applyFont="1" applyBorder="1" applyAlignment="1">
      <alignment horizontal="center" vertical="center" textRotation="90" wrapText="1"/>
    </xf>
    <xf numFmtId="49" fontId="23" fillId="22" borderId="6" xfId="0" applyNumberFormat="1" applyFont="1" applyFill="1" applyBorder="1" applyAlignment="1">
      <alignment horizontal="center" vertical="center"/>
    </xf>
    <xf numFmtId="1" fontId="10" fillId="22" borderId="6" xfId="0" applyNumberFormat="1" applyFont="1" applyFill="1" applyBorder="1" applyAlignment="1">
      <alignment horizontal="left" vertical="top" wrapText="1"/>
    </xf>
    <xf numFmtId="49" fontId="23" fillId="0" borderId="5" xfId="0" applyNumberFormat="1" applyFont="1" applyBorder="1" applyAlignment="1">
      <alignment horizontal="center" vertical="center"/>
    </xf>
    <xf numFmtId="49" fontId="23" fillId="0" borderId="21" xfId="0" applyNumberFormat="1" applyFont="1" applyBorder="1" applyAlignment="1">
      <alignment horizontal="center" vertical="center"/>
    </xf>
    <xf numFmtId="0" fontId="23" fillId="0" borderId="45" xfId="0" applyFont="1" applyFill="1" applyBorder="1" applyAlignment="1">
      <alignment horizontal="left" vertical="top" wrapText="1"/>
    </xf>
    <xf numFmtId="0" fontId="23" fillId="0" borderId="28" xfId="0" applyFont="1" applyFill="1" applyBorder="1" applyAlignment="1">
      <alignment horizontal="left" vertical="top" wrapText="1"/>
    </xf>
    <xf numFmtId="0" fontId="23" fillId="0" borderId="29" xfId="0" applyFont="1" applyFill="1" applyBorder="1" applyAlignment="1">
      <alignment horizontal="left" vertical="top" wrapText="1"/>
    </xf>
    <xf numFmtId="0" fontId="10" fillId="0" borderId="26" xfId="0" applyFont="1" applyFill="1" applyBorder="1" applyAlignment="1">
      <alignment horizontal="left" vertical="top" wrapText="1"/>
    </xf>
    <xf numFmtId="0" fontId="10" fillId="0" borderId="28" xfId="0" applyFont="1" applyFill="1" applyBorder="1" applyAlignment="1">
      <alignment horizontal="left" vertical="top" wrapText="1"/>
    </xf>
    <xf numFmtId="0" fontId="10" fillId="0" borderId="29" xfId="0" applyFont="1" applyFill="1" applyBorder="1" applyAlignment="1">
      <alignment horizontal="left" vertical="top" wrapText="1"/>
    </xf>
    <xf numFmtId="164" fontId="12" fillId="24" borderId="21" xfId="0" applyNumberFormat="1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top"/>
    </xf>
    <xf numFmtId="49" fontId="11" fillId="0" borderId="21" xfId="0" applyNumberFormat="1" applyFont="1" applyFill="1" applyBorder="1" applyAlignment="1">
      <alignment horizontal="center" vertical="top"/>
    </xf>
    <xf numFmtId="49" fontId="11" fillId="9" borderId="15" xfId="0" applyNumberFormat="1" applyFont="1" applyFill="1" applyBorder="1" applyAlignment="1">
      <alignment horizontal="center" vertical="top"/>
    </xf>
    <xf numFmtId="49" fontId="11" fillId="9" borderId="10" xfId="0" applyNumberFormat="1" applyFont="1" applyFill="1" applyBorder="1" applyAlignment="1">
      <alignment horizontal="center" vertical="top"/>
    </xf>
    <xf numFmtId="49" fontId="11" fillId="9" borderId="8" xfId="0" applyNumberFormat="1" applyFont="1" applyFill="1" applyBorder="1" applyAlignment="1">
      <alignment horizontal="center" vertical="top"/>
    </xf>
    <xf numFmtId="49" fontId="11" fillId="18" borderId="15" xfId="0" applyNumberFormat="1" applyFont="1" applyFill="1" applyBorder="1" applyAlignment="1">
      <alignment horizontal="center" vertical="top"/>
    </xf>
    <xf numFmtId="49" fontId="11" fillId="18" borderId="10" xfId="0" applyNumberFormat="1" applyFont="1" applyFill="1" applyBorder="1" applyAlignment="1">
      <alignment horizontal="center" vertical="top"/>
    </xf>
    <xf numFmtId="49" fontId="11" fillId="18" borderId="8" xfId="0" applyNumberFormat="1" applyFont="1" applyFill="1" applyBorder="1" applyAlignment="1">
      <alignment horizontal="center" vertical="top"/>
    </xf>
    <xf numFmtId="1" fontId="23" fillId="0" borderId="7" xfId="0" applyNumberFormat="1" applyFont="1" applyBorder="1" applyAlignment="1">
      <alignment horizontal="center" vertical="center" textRotation="90" wrapText="1"/>
    </xf>
    <xf numFmtId="1" fontId="23" fillId="0" borderId="90" xfId="0" applyNumberFormat="1" applyFont="1" applyBorder="1" applyAlignment="1">
      <alignment horizontal="center" vertical="center" textRotation="90" wrapText="1"/>
    </xf>
    <xf numFmtId="1" fontId="23" fillId="0" borderId="10" xfId="0" applyNumberFormat="1" applyFont="1" applyBorder="1" applyAlignment="1">
      <alignment horizontal="center" vertical="center" textRotation="90" wrapText="1"/>
    </xf>
    <xf numFmtId="1" fontId="23" fillId="0" borderId="8" xfId="0" applyNumberFormat="1" applyFont="1" applyBorder="1" applyAlignment="1">
      <alignment horizontal="center" vertical="center" textRotation="90" wrapText="1"/>
    </xf>
    <xf numFmtId="49" fontId="12" fillId="0" borderId="15" xfId="0" applyNumberFormat="1" applyFont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164" fontId="14" fillId="26" borderId="15" xfId="0" applyNumberFormat="1" applyFont="1" applyFill="1" applyBorder="1" applyAlignment="1">
      <alignment horizontal="left" vertical="center" wrapText="1"/>
    </xf>
    <xf numFmtId="164" fontId="14" fillId="26" borderId="8" xfId="0" applyNumberFormat="1" applyFont="1" applyFill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 textRotation="90"/>
    </xf>
    <xf numFmtId="49" fontId="10" fillId="0" borderId="16" xfId="0" applyNumberFormat="1" applyFont="1" applyBorder="1" applyAlignment="1">
      <alignment horizontal="center" vertical="center" textRotation="90"/>
    </xf>
    <xf numFmtId="49" fontId="10" fillId="0" borderId="14" xfId="0" applyNumberFormat="1" applyFont="1" applyBorder="1" applyAlignment="1">
      <alignment horizontal="center" vertical="center" textRotation="90"/>
    </xf>
    <xf numFmtId="1" fontId="10" fillId="22" borderId="16" xfId="0" applyNumberFormat="1" applyFont="1" applyFill="1" applyBorder="1" applyAlignment="1">
      <alignment horizontal="left" vertical="top" wrapText="1"/>
    </xf>
    <xf numFmtId="1" fontId="10" fillId="22" borderId="15" xfId="0" applyNumberFormat="1" applyFont="1" applyFill="1" applyBorder="1" applyAlignment="1">
      <alignment horizontal="left" vertical="top" wrapText="1"/>
    </xf>
    <xf numFmtId="1" fontId="10" fillId="22" borderId="10" xfId="0" applyNumberFormat="1" applyFont="1" applyFill="1" applyBorder="1" applyAlignment="1">
      <alignment horizontal="left" vertical="top" wrapText="1"/>
    </xf>
    <xf numFmtId="1" fontId="10" fillId="22" borderId="8" xfId="0" applyNumberFormat="1" applyFont="1" applyFill="1" applyBorder="1" applyAlignment="1">
      <alignment horizontal="left" vertical="top" wrapText="1"/>
    </xf>
    <xf numFmtId="49" fontId="23" fillId="0" borderId="6" xfId="0" applyNumberFormat="1" applyFont="1" applyBorder="1" applyAlignment="1">
      <alignment horizontal="center" vertical="center" textRotation="90"/>
    </xf>
    <xf numFmtId="49" fontId="23" fillId="0" borderId="79" xfId="0" applyNumberFormat="1" applyFont="1" applyBorder="1" applyAlignment="1">
      <alignment horizontal="center" vertical="center" textRotation="90"/>
    </xf>
    <xf numFmtId="49" fontId="23" fillId="0" borderId="16" xfId="0" applyNumberFormat="1" applyFont="1" applyBorder="1" applyAlignment="1">
      <alignment horizontal="center" vertical="center" textRotation="90"/>
    </xf>
    <xf numFmtId="1" fontId="23" fillId="22" borderId="6" xfId="0" applyNumberFormat="1" applyFont="1" applyFill="1" applyBorder="1" applyAlignment="1">
      <alignment horizontal="left" vertical="top" wrapText="1"/>
    </xf>
    <xf numFmtId="1" fontId="23" fillId="22" borderId="78" xfId="0" applyNumberFormat="1" applyFont="1" applyFill="1" applyBorder="1" applyAlignment="1">
      <alignment horizontal="left" vertical="top" wrapText="1"/>
    </xf>
    <xf numFmtId="1" fontId="23" fillId="22" borderId="16" xfId="0" applyNumberFormat="1" applyFont="1" applyFill="1" applyBorder="1" applyAlignment="1">
      <alignment horizontal="left" vertical="top" wrapText="1"/>
    </xf>
    <xf numFmtId="49" fontId="25" fillId="0" borderId="78" xfId="0" applyNumberFormat="1" applyFont="1" applyFill="1" applyBorder="1" applyAlignment="1">
      <alignment horizontal="center" vertical="top"/>
    </xf>
    <xf numFmtId="49" fontId="25" fillId="0" borderId="16" xfId="0" applyNumberFormat="1" applyFont="1" applyFill="1" applyBorder="1" applyAlignment="1">
      <alignment horizontal="center" vertical="top"/>
    </xf>
    <xf numFmtId="164" fontId="11" fillId="31" borderId="14" xfId="0" applyNumberFormat="1" applyFont="1" applyFill="1" applyBorder="1" applyAlignment="1">
      <alignment horizontal="center" vertical="top"/>
    </xf>
    <xf numFmtId="164" fontId="11" fillId="31" borderId="17" xfId="0" applyNumberFormat="1" applyFont="1" applyFill="1" applyBorder="1" applyAlignment="1">
      <alignment horizontal="center" vertical="top"/>
    </xf>
    <xf numFmtId="164" fontId="11" fillId="31" borderId="18" xfId="0" applyNumberFormat="1" applyFont="1" applyFill="1" applyBorder="1" applyAlignment="1">
      <alignment horizontal="center" vertical="top"/>
    </xf>
    <xf numFmtId="164" fontId="11" fillId="18" borderId="14" xfId="0" applyNumberFormat="1" applyFont="1" applyFill="1" applyBorder="1" applyAlignment="1">
      <alignment horizontal="center" vertical="top"/>
    </xf>
    <xf numFmtId="164" fontId="11" fillId="18" borderId="17" xfId="0" applyNumberFormat="1" applyFont="1" applyFill="1" applyBorder="1" applyAlignment="1">
      <alignment horizontal="center" vertical="top"/>
    </xf>
    <xf numFmtId="164" fontId="11" fillId="18" borderId="18" xfId="0" applyNumberFormat="1" applyFont="1" applyFill="1" applyBorder="1" applyAlignment="1">
      <alignment horizontal="center" vertical="top"/>
    </xf>
    <xf numFmtId="164" fontId="10" fillId="0" borderId="0" xfId="0" applyNumberFormat="1" applyFont="1" applyBorder="1" applyAlignment="1">
      <alignment horizontal="left" vertical="top" wrapText="1"/>
    </xf>
    <xf numFmtId="0" fontId="10" fillId="0" borderId="92" xfId="0" applyFont="1" applyBorder="1" applyAlignment="1">
      <alignment horizontal="center" vertical="top" wrapText="1"/>
    </xf>
    <xf numFmtId="0" fontId="10" fillId="0" borderId="29" xfId="0" applyFont="1" applyBorder="1" applyAlignment="1">
      <alignment horizontal="center" vertical="top" wrapText="1"/>
    </xf>
    <xf numFmtId="0" fontId="10" fillId="0" borderId="92" xfId="0" applyFont="1" applyBorder="1" applyAlignment="1">
      <alignment horizontal="center" vertical="top"/>
    </xf>
    <xf numFmtId="0" fontId="10" fillId="0" borderId="29" xfId="0" applyFont="1" applyBorder="1" applyAlignment="1">
      <alignment horizontal="center" vertical="top"/>
    </xf>
    <xf numFmtId="164" fontId="14" fillId="22" borderId="88" xfId="0" applyNumberFormat="1" applyFont="1" applyFill="1" applyBorder="1" applyAlignment="1">
      <alignment horizontal="left" vertical="center" wrapText="1"/>
    </xf>
    <xf numFmtId="164" fontId="14" fillId="22" borderId="28" xfId="0" applyNumberFormat="1" applyFont="1" applyFill="1" applyBorder="1" applyAlignment="1">
      <alignment horizontal="left" vertical="center" wrapText="1"/>
    </xf>
    <xf numFmtId="164" fontId="14" fillId="22" borderId="29" xfId="0" applyNumberFormat="1" applyFont="1" applyFill="1" applyBorder="1" applyAlignment="1">
      <alignment horizontal="left" vertical="center" wrapText="1"/>
    </xf>
    <xf numFmtId="1" fontId="10" fillId="0" borderId="88" xfId="0" applyNumberFormat="1" applyFont="1" applyBorder="1" applyAlignment="1">
      <alignment horizontal="center" vertical="center"/>
    </xf>
    <xf numFmtId="1" fontId="10" fillId="0" borderId="28" xfId="0" applyNumberFormat="1" applyFont="1" applyBorder="1" applyAlignment="1">
      <alignment horizontal="center" vertical="center"/>
    </xf>
    <xf numFmtId="1" fontId="10" fillId="0" borderId="61" xfId="0" applyNumberFormat="1" applyFont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top" wrapText="1"/>
    </xf>
    <xf numFmtId="0" fontId="10" fillId="0" borderId="90" xfId="0" applyNumberFormat="1" applyFont="1" applyFill="1" applyBorder="1" applyAlignment="1">
      <alignment horizontal="center" vertical="top" wrapText="1"/>
    </xf>
    <xf numFmtId="0" fontId="10" fillId="0" borderId="8" xfId="0" applyNumberFormat="1" applyFont="1" applyFill="1" applyBorder="1" applyAlignment="1">
      <alignment horizontal="center" vertical="top" wrapText="1"/>
    </xf>
    <xf numFmtId="164" fontId="24" fillId="36" borderId="22" xfId="0" applyNumberFormat="1" applyFont="1" applyFill="1" applyBorder="1" applyAlignment="1">
      <alignment horizontal="center" vertical="top" wrapText="1"/>
    </xf>
    <xf numFmtId="164" fontId="24" fillId="36" borderId="24" xfId="0" applyNumberFormat="1" applyFont="1" applyFill="1" applyBorder="1" applyAlignment="1">
      <alignment horizontal="center" vertical="top" wrapText="1"/>
    </xf>
    <xf numFmtId="164" fontId="24" fillId="36" borderId="23" xfId="0" applyNumberFormat="1" applyFont="1" applyFill="1" applyBorder="1" applyAlignment="1">
      <alignment horizontal="center" vertical="top" wrapText="1"/>
    </xf>
    <xf numFmtId="164" fontId="24" fillId="36" borderId="32" xfId="0" applyNumberFormat="1" applyFont="1" applyFill="1" applyBorder="1" applyAlignment="1">
      <alignment horizontal="center" vertical="top" wrapText="1"/>
    </xf>
    <xf numFmtId="164" fontId="24" fillId="36" borderId="31" xfId="0" applyNumberFormat="1" applyFont="1" applyFill="1" applyBorder="1" applyAlignment="1">
      <alignment horizontal="center" vertical="top" wrapText="1"/>
    </xf>
    <xf numFmtId="164" fontId="24" fillId="36" borderId="33" xfId="0" applyNumberFormat="1" applyFont="1" applyFill="1" applyBorder="1" applyAlignment="1">
      <alignment horizontal="center" vertical="top" wrapText="1"/>
    </xf>
    <xf numFmtId="0" fontId="38" fillId="0" borderId="67" xfId="0" applyFont="1" applyBorder="1" applyAlignment="1">
      <alignment horizontal="left" vertical="top"/>
    </xf>
    <xf numFmtId="0" fontId="38" fillId="0" borderId="0" xfId="0" applyFont="1" applyBorder="1" applyAlignment="1">
      <alignment horizontal="left" vertical="top"/>
    </xf>
    <xf numFmtId="164" fontId="11" fillId="31" borderId="46" xfId="0" applyNumberFormat="1" applyFont="1" applyFill="1" applyBorder="1" applyAlignment="1">
      <alignment horizontal="center" vertical="top"/>
    </xf>
    <xf numFmtId="164" fontId="11" fillId="31" borderId="47" xfId="0" applyNumberFormat="1" applyFont="1" applyFill="1" applyBorder="1" applyAlignment="1">
      <alignment horizontal="center" vertical="top"/>
    </xf>
    <xf numFmtId="164" fontId="11" fillId="31" borderId="48" xfId="0" applyNumberFormat="1" applyFont="1" applyFill="1" applyBorder="1" applyAlignment="1">
      <alignment horizontal="center" vertical="top"/>
    </xf>
    <xf numFmtId="164" fontId="25" fillId="31" borderId="14" xfId="0" applyNumberFormat="1" applyFont="1" applyFill="1" applyBorder="1" applyAlignment="1">
      <alignment horizontal="center" vertical="top"/>
    </xf>
    <xf numFmtId="164" fontId="25" fillId="31" borderId="17" xfId="0" applyNumberFormat="1" applyFont="1" applyFill="1" applyBorder="1" applyAlignment="1">
      <alignment horizontal="center" vertical="top"/>
    </xf>
    <xf numFmtId="164" fontId="25" fillId="31" borderId="18" xfId="0" applyNumberFormat="1" applyFont="1" applyFill="1" applyBorder="1" applyAlignment="1">
      <alignment horizontal="center" vertical="top"/>
    </xf>
    <xf numFmtId="164" fontId="46" fillId="0" borderId="0" xfId="0" applyNumberFormat="1" applyFont="1" applyBorder="1" applyAlignment="1">
      <alignment horizontal="left" vertical="top" wrapText="1"/>
    </xf>
    <xf numFmtId="164" fontId="14" fillId="22" borderId="63" xfId="0" applyNumberFormat="1" applyFont="1" applyFill="1" applyBorder="1" applyAlignment="1">
      <alignment horizontal="left" vertical="top" wrapText="1"/>
    </xf>
    <xf numFmtId="164" fontId="14" fillId="22" borderId="90" xfId="0" applyNumberFormat="1" applyFont="1" applyFill="1" applyBorder="1" applyAlignment="1">
      <alignment horizontal="left" vertical="top" wrapText="1"/>
    </xf>
    <xf numFmtId="164" fontId="14" fillId="22" borderId="10" xfId="0" applyNumberFormat="1" applyFont="1" applyFill="1" applyBorder="1" applyAlignment="1">
      <alignment horizontal="left" vertical="top" wrapText="1"/>
    </xf>
    <xf numFmtId="164" fontId="14" fillId="22" borderId="8" xfId="0" applyNumberFormat="1" applyFont="1" applyFill="1" applyBorder="1" applyAlignment="1">
      <alignment horizontal="left" vertical="top" wrapText="1"/>
    </xf>
    <xf numFmtId="1" fontId="10" fillId="25" borderId="21" xfId="0" applyNumberFormat="1" applyFont="1" applyFill="1" applyBorder="1" applyAlignment="1">
      <alignment horizontal="center" vertical="center"/>
    </xf>
    <xf numFmtId="164" fontId="25" fillId="31" borderId="9" xfId="0" applyNumberFormat="1" applyFont="1" applyFill="1" applyBorder="1" applyAlignment="1">
      <alignment horizontal="center" vertical="top"/>
    </xf>
    <xf numFmtId="1" fontId="11" fillId="18" borderId="51" xfId="0" applyNumberFormat="1" applyFont="1" applyFill="1" applyBorder="1" applyAlignment="1">
      <alignment horizontal="left" vertical="top" wrapText="1"/>
    </xf>
    <xf numFmtId="0" fontId="10" fillId="22" borderId="63" xfId="0" applyFont="1" applyFill="1" applyBorder="1" applyAlignment="1">
      <alignment horizontal="left" vertical="top" wrapText="1"/>
    </xf>
    <xf numFmtId="0" fontId="10" fillId="22" borderId="77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14" fontId="10" fillId="0" borderId="0" xfId="0" applyNumberFormat="1" applyFont="1" applyAlignment="1">
      <alignment horizontal="left" vertical="top"/>
    </xf>
    <xf numFmtId="0" fontId="11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top" wrapText="1"/>
    </xf>
    <xf numFmtId="164" fontId="10" fillId="22" borderId="12" xfId="0" applyNumberFormat="1" applyFont="1" applyFill="1" applyBorder="1" applyAlignment="1">
      <alignment horizontal="center" vertical="center" textRotation="90" wrapText="1"/>
    </xf>
    <xf numFmtId="164" fontId="21" fillId="22" borderId="12" xfId="0" applyNumberFormat="1" applyFont="1" applyFill="1" applyBorder="1" applyAlignment="1"/>
    <xf numFmtId="164" fontId="10" fillId="0" borderId="12" xfId="0" applyNumberFormat="1" applyFont="1" applyBorder="1" applyAlignment="1">
      <alignment horizontal="center" vertical="center" textRotation="90" wrapText="1"/>
    </xf>
    <xf numFmtId="0" fontId="21" fillId="0" borderId="12" xfId="0" applyFont="1" applyBorder="1" applyAlignment="1"/>
    <xf numFmtId="0" fontId="21" fillId="22" borderId="12" xfId="0" applyFont="1" applyFill="1" applyBorder="1" applyAlignment="1"/>
    <xf numFmtId="49" fontId="11" fillId="18" borderId="16" xfId="0" applyNumberFormat="1" applyFont="1" applyFill="1" applyBorder="1" applyAlignment="1">
      <alignment horizontal="center" vertical="top"/>
    </xf>
    <xf numFmtId="164" fontId="10" fillId="22" borderId="21" xfId="0" applyNumberFormat="1" applyFont="1" applyFill="1" applyBorder="1" applyAlignment="1">
      <alignment horizontal="center" vertical="center"/>
    </xf>
    <xf numFmtId="1" fontId="10" fillId="25" borderId="26" xfId="0" applyNumberFormat="1" applyFont="1" applyFill="1" applyBorder="1" applyAlignment="1">
      <alignment horizontal="center" vertical="center"/>
    </xf>
    <xf numFmtId="1" fontId="10" fillId="25" borderId="28" xfId="0" applyNumberFormat="1" applyFont="1" applyFill="1" applyBorder="1" applyAlignment="1">
      <alignment horizontal="center" vertical="center"/>
    </xf>
    <xf numFmtId="1" fontId="10" fillId="25" borderId="29" xfId="0" applyNumberFormat="1" applyFont="1" applyFill="1" applyBorder="1" applyAlignment="1">
      <alignment horizontal="center" vertical="center"/>
    </xf>
    <xf numFmtId="1" fontId="11" fillId="18" borderId="14" xfId="0" applyNumberFormat="1" applyFont="1" applyFill="1" applyBorder="1" applyAlignment="1">
      <alignment horizontal="right" vertical="top"/>
    </xf>
    <xf numFmtId="1" fontId="11" fillId="18" borderId="35" xfId="0" applyNumberFormat="1" applyFont="1" applyFill="1" applyBorder="1" applyAlignment="1">
      <alignment horizontal="right" vertical="top"/>
    </xf>
    <xf numFmtId="1" fontId="11" fillId="18" borderId="18" xfId="0" applyNumberFormat="1" applyFont="1" applyFill="1" applyBorder="1" applyAlignment="1">
      <alignment horizontal="right" vertical="top"/>
    </xf>
    <xf numFmtId="1" fontId="10" fillId="24" borderId="15" xfId="0" applyNumberFormat="1" applyFont="1" applyFill="1" applyBorder="1" applyAlignment="1">
      <alignment horizontal="center" vertical="center" wrapText="1"/>
    </xf>
    <xf numFmtId="1" fontId="10" fillId="24" borderId="8" xfId="0" applyNumberFormat="1" applyFont="1" applyFill="1" applyBorder="1" applyAlignment="1">
      <alignment horizontal="center" vertical="center" wrapText="1"/>
    </xf>
    <xf numFmtId="164" fontId="14" fillId="22" borderId="26" xfId="0" applyNumberFormat="1" applyFont="1" applyFill="1" applyBorder="1" applyAlignment="1">
      <alignment horizontal="left" vertical="center" wrapText="1"/>
    </xf>
    <xf numFmtId="1" fontId="10" fillId="0" borderId="92" xfId="0" applyNumberFormat="1" applyFont="1" applyBorder="1" applyAlignment="1">
      <alignment horizontal="center" vertical="top" wrapText="1"/>
    </xf>
    <xf numFmtId="1" fontId="10" fillId="0" borderId="29" xfId="0" applyNumberFormat="1" applyFont="1" applyBorder="1" applyAlignment="1">
      <alignment horizontal="center" vertical="top" wrapText="1"/>
    </xf>
    <xf numFmtId="0" fontId="10" fillId="22" borderId="21" xfId="0" applyFont="1" applyFill="1" applyBorder="1" applyAlignment="1">
      <alignment horizontal="left" vertical="top" wrapText="1"/>
    </xf>
    <xf numFmtId="164" fontId="11" fillId="18" borderId="21" xfId="0" applyNumberFormat="1" applyFont="1" applyFill="1" applyBorder="1" applyAlignment="1">
      <alignment horizontal="center" vertical="top"/>
    </xf>
    <xf numFmtId="164" fontId="11" fillId="31" borderId="93" xfId="0" applyNumberFormat="1" applyFont="1" applyFill="1" applyBorder="1" applyAlignment="1">
      <alignment horizontal="center" vertical="top"/>
    </xf>
    <xf numFmtId="164" fontId="11" fillId="31" borderId="82" xfId="0" applyNumberFormat="1" applyFont="1" applyFill="1" applyBorder="1" applyAlignment="1">
      <alignment horizontal="center" vertical="top"/>
    </xf>
    <xf numFmtId="164" fontId="11" fillId="31" borderId="83" xfId="0" applyNumberFormat="1" applyFont="1" applyFill="1" applyBorder="1" applyAlignment="1">
      <alignment horizontal="center" vertical="top"/>
    </xf>
    <xf numFmtId="164" fontId="34" fillId="19" borderId="15" xfId="0" applyNumberFormat="1" applyFont="1" applyFill="1" applyBorder="1" applyAlignment="1">
      <alignment horizontal="left" vertical="top" wrapText="1"/>
    </xf>
    <xf numFmtId="164" fontId="34" fillId="19" borderId="8" xfId="0" applyNumberFormat="1" applyFont="1" applyFill="1" applyBorder="1" applyAlignment="1">
      <alignment horizontal="left" vertical="top" wrapText="1"/>
    </xf>
    <xf numFmtId="49" fontId="10" fillId="0" borderId="6" xfId="0" applyNumberFormat="1" applyFont="1" applyBorder="1" applyAlignment="1">
      <alignment horizontal="center" vertical="center"/>
    </xf>
    <xf numFmtId="49" fontId="10" fillId="0" borderId="78" xfId="0" applyNumberFormat="1" applyFont="1" applyBorder="1" applyAlignment="1">
      <alignment horizontal="center" vertical="center"/>
    </xf>
    <xf numFmtId="49" fontId="10" fillId="0" borderId="63" xfId="0" applyNumberFormat="1" applyFont="1" applyBorder="1" applyAlignment="1">
      <alignment horizontal="center" vertical="center" textRotation="90" wrapText="1"/>
    </xf>
    <xf numFmtId="49" fontId="10" fillId="0" borderId="77" xfId="0" applyNumberFormat="1" applyFont="1" applyBorder="1" applyAlignment="1">
      <alignment horizontal="center" vertical="center" textRotation="90" wrapText="1"/>
    </xf>
    <xf numFmtId="1" fontId="11" fillId="18" borderId="14" xfId="0" applyNumberFormat="1" applyFont="1" applyFill="1" applyBorder="1" applyAlignment="1">
      <alignment horizontal="left" vertical="top" wrapText="1"/>
    </xf>
    <xf numFmtId="1" fontId="11" fillId="18" borderId="35" xfId="0" applyNumberFormat="1" applyFont="1" applyFill="1" applyBorder="1" applyAlignment="1">
      <alignment horizontal="left" vertical="top" wrapText="1"/>
    </xf>
    <xf numFmtId="1" fontId="11" fillId="18" borderId="36" xfId="0" applyNumberFormat="1" applyFont="1" applyFill="1" applyBorder="1" applyAlignment="1">
      <alignment horizontal="left" vertical="top" wrapText="1"/>
    </xf>
    <xf numFmtId="1" fontId="11" fillId="18" borderId="37" xfId="0" applyNumberFormat="1" applyFont="1" applyFill="1" applyBorder="1" applyAlignment="1">
      <alignment horizontal="left" vertical="top" wrapText="1"/>
    </xf>
    <xf numFmtId="0" fontId="26" fillId="0" borderId="84" xfId="0" applyFont="1" applyFill="1" applyBorder="1" applyAlignment="1">
      <alignment horizontal="center" vertical="center"/>
    </xf>
    <xf numFmtId="0" fontId="26" fillId="0" borderId="85" xfId="0" applyFont="1" applyFill="1" applyBorder="1" applyAlignment="1">
      <alignment horizontal="center" vertical="center"/>
    </xf>
    <xf numFmtId="49" fontId="11" fillId="0" borderId="63" xfId="0" applyNumberFormat="1" applyFont="1" applyFill="1" applyBorder="1" applyAlignment="1">
      <alignment horizontal="center" vertical="top"/>
    </xf>
    <xf numFmtId="49" fontId="11" fillId="0" borderId="77" xfId="0" applyNumberFormat="1" applyFont="1" applyFill="1" applyBorder="1" applyAlignment="1">
      <alignment horizontal="center" vertical="top"/>
    </xf>
    <xf numFmtId="164" fontId="23" fillId="22" borderId="21" xfId="0" applyNumberFormat="1" applyFont="1" applyFill="1" applyBorder="1" applyAlignment="1">
      <alignment horizontal="center" vertical="top"/>
    </xf>
    <xf numFmtId="164" fontId="10" fillId="0" borderId="80" xfId="0" applyNumberFormat="1" applyFont="1" applyFill="1" applyBorder="1" applyAlignment="1">
      <alignment horizontal="center" vertical="center"/>
    </xf>
    <xf numFmtId="164" fontId="10" fillId="0" borderId="8" xfId="0" applyNumberFormat="1" applyFont="1" applyFill="1" applyBorder="1" applyAlignment="1">
      <alignment horizontal="center" vertical="center"/>
    </xf>
    <xf numFmtId="164" fontId="10" fillId="0" borderId="86" xfId="0" applyNumberFormat="1" applyFont="1" applyFill="1" applyBorder="1" applyAlignment="1">
      <alignment horizontal="center" vertical="center"/>
    </xf>
    <xf numFmtId="164" fontId="10" fillId="0" borderId="59" xfId="0" applyNumberFormat="1" applyFont="1" applyFill="1" applyBorder="1" applyAlignment="1">
      <alignment horizontal="center" vertical="center"/>
    </xf>
    <xf numFmtId="164" fontId="11" fillId="31" borderId="21" xfId="0" applyNumberFormat="1" applyFont="1" applyFill="1" applyBorder="1" applyAlignment="1">
      <alignment horizontal="center" vertical="top"/>
    </xf>
    <xf numFmtId="164" fontId="11" fillId="31" borderId="13" xfId="0" applyNumberFormat="1" applyFont="1" applyFill="1" applyBorder="1" applyAlignment="1">
      <alignment horizontal="center" vertical="top"/>
    </xf>
    <xf numFmtId="164" fontId="11" fillId="31" borderId="36" xfId="0" applyNumberFormat="1" applyFont="1" applyFill="1" applyBorder="1" applyAlignment="1">
      <alignment horizontal="center" vertical="top"/>
    </xf>
    <xf numFmtId="164" fontId="11" fillId="31" borderId="37" xfId="0" applyNumberFormat="1" applyFont="1" applyFill="1" applyBorder="1" applyAlignment="1">
      <alignment horizontal="center" vertical="top"/>
    </xf>
    <xf numFmtId="49" fontId="10" fillId="0" borderId="26" xfId="0" applyNumberFormat="1" applyFont="1" applyBorder="1" applyAlignment="1">
      <alignment horizontal="center" vertical="center" textRotation="90" wrapText="1"/>
    </xf>
    <xf numFmtId="49" fontId="10" fillId="0" borderId="28" xfId="0" applyNumberFormat="1" applyFont="1" applyBorder="1" applyAlignment="1">
      <alignment horizontal="center" vertical="center" textRotation="90" wrapText="1"/>
    </xf>
    <xf numFmtId="49" fontId="10" fillId="0" borderId="29" xfId="0" applyNumberFormat="1" applyFont="1" applyBorder="1" applyAlignment="1">
      <alignment horizontal="center" vertical="center" textRotation="90" wrapText="1"/>
    </xf>
    <xf numFmtId="164" fontId="10" fillId="34" borderId="27" xfId="0" applyNumberFormat="1" applyFont="1" applyFill="1" applyBorder="1" applyAlignment="1">
      <alignment horizontal="center" vertical="top" wrapText="1"/>
    </xf>
    <xf numFmtId="164" fontId="10" fillId="34" borderId="47" xfId="0" applyNumberFormat="1" applyFont="1" applyFill="1" applyBorder="1" applyAlignment="1">
      <alignment horizontal="center" vertical="top" wrapText="1"/>
    </xf>
    <xf numFmtId="164" fontId="10" fillId="34" borderId="75" xfId="0" applyNumberFormat="1" applyFont="1" applyFill="1" applyBorder="1" applyAlignment="1">
      <alignment horizontal="center" vertical="top" wrapText="1"/>
    </xf>
    <xf numFmtId="1" fontId="11" fillId="0" borderId="6" xfId="0" applyNumberFormat="1" applyFont="1" applyFill="1" applyBorder="1" applyAlignment="1">
      <alignment horizontal="center" vertical="top"/>
    </xf>
    <xf numFmtId="0" fontId="23" fillId="0" borderId="6" xfId="0" applyFont="1" applyFill="1" applyBorder="1" applyAlignment="1">
      <alignment horizontal="left" vertical="top" wrapText="1"/>
    </xf>
    <xf numFmtId="49" fontId="11" fillId="0" borderId="15" xfId="0" applyNumberFormat="1" applyFont="1" applyFill="1" applyBorder="1" applyAlignment="1">
      <alignment horizontal="center" vertical="top"/>
    </xf>
    <xf numFmtId="49" fontId="11" fillId="0" borderId="10" xfId="0" applyNumberFormat="1" applyFont="1" applyFill="1" applyBorder="1" applyAlignment="1">
      <alignment horizontal="center" vertical="top"/>
    </xf>
    <xf numFmtId="49" fontId="11" fillId="0" borderId="8" xfId="0" applyNumberFormat="1" applyFont="1" applyFill="1" applyBorder="1" applyAlignment="1">
      <alignment horizontal="center" vertical="top"/>
    </xf>
    <xf numFmtId="164" fontId="10" fillId="27" borderId="21" xfId="0" applyNumberFormat="1" applyFont="1" applyFill="1" applyBorder="1" applyAlignment="1">
      <alignment horizontal="center" vertical="center" wrapText="1"/>
    </xf>
    <xf numFmtId="1" fontId="10" fillId="0" borderId="21" xfId="0" applyNumberFormat="1" applyFont="1" applyFill="1" applyBorder="1" applyAlignment="1">
      <alignment horizontal="center" vertical="center" wrapText="1"/>
    </xf>
    <xf numFmtId="1" fontId="11" fillId="0" borderId="16" xfId="0" applyNumberFormat="1" applyFont="1" applyBorder="1" applyAlignment="1">
      <alignment horizontal="center" vertical="top"/>
    </xf>
    <xf numFmtId="1" fontId="23" fillId="0" borderId="6" xfId="0" applyNumberFormat="1" applyFont="1" applyFill="1" applyBorder="1" applyAlignment="1">
      <alignment horizontal="left" vertical="top" wrapText="1"/>
    </xf>
    <xf numFmtId="1" fontId="23" fillId="0" borderId="78" xfId="0" applyNumberFormat="1" applyFont="1" applyFill="1" applyBorder="1" applyAlignment="1">
      <alignment horizontal="left" vertical="top" wrapText="1"/>
    </xf>
    <xf numFmtId="1" fontId="23" fillId="0" borderId="16" xfId="0" applyNumberFormat="1" applyFont="1" applyFill="1" applyBorder="1" applyAlignment="1">
      <alignment horizontal="left" vertical="top" wrapText="1"/>
    </xf>
    <xf numFmtId="164" fontId="10" fillId="34" borderId="30" xfId="0" applyNumberFormat="1" applyFont="1" applyFill="1" applyBorder="1" applyAlignment="1">
      <alignment horizontal="center" vertical="top" wrapText="1"/>
    </xf>
    <xf numFmtId="164" fontId="10" fillId="34" borderId="31" xfId="0" applyNumberFormat="1" applyFont="1" applyFill="1" applyBorder="1" applyAlignment="1">
      <alignment horizontal="center" vertical="top" wrapText="1"/>
    </xf>
    <xf numFmtId="164" fontId="10" fillId="34" borderId="33" xfId="0" applyNumberFormat="1" applyFont="1" applyFill="1" applyBorder="1" applyAlignment="1">
      <alignment horizontal="center" vertical="top" wrapText="1"/>
    </xf>
    <xf numFmtId="1" fontId="10" fillId="0" borderId="51" xfId="0" applyNumberFormat="1" applyFont="1" applyFill="1" applyBorder="1" applyAlignment="1">
      <alignment horizontal="left" vertical="top" wrapText="1"/>
    </xf>
    <xf numFmtId="1" fontId="10" fillId="0" borderId="9" xfId="0" applyNumberFormat="1" applyFont="1" applyFill="1" applyBorder="1" applyAlignment="1">
      <alignment horizontal="left" vertical="top" wrapText="1"/>
    </xf>
    <xf numFmtId="1" fontId="10" fillId="0" borderId="13" xfId="0" applyNumberFormat="1" applyFont="1" applyFill="1" applyBorder="1" applyAlignment="1">
      <alignment horizontal="left" vertical="top" wrapText="1"/>
    </xf>
    <xf numFmtId="49" fontId="12" fillId="0" borderId="7" xfId="0" applyNumberFormat="1" applyFont="1" applyBorder="1" applyAlignment="1">
      <alignment horizontal="center" vertical="center" wrapText="1"/>
    </xf>
    <xf numFmtId="0" fontId="26" fillId="22" borderId="21" xfId="0" applyFont="1" applyFill="1" applyBorder="1" applyAlignment="1">
      <alignment horizontal="center" vertical="center" wrapText="1"/>
    </xf>
    <xf numFmtId="49" fontId="12" fillId="0" borderId="41" xfId="0" applyNumberFormat="1" applyFont="1" applyBorder="1" applyAlignment="1">
      <alignment horizontal="center" vertical="center" wrapText="1"/>
    </xf>
    <xf numFmtId="1" fontId="10" fillId="0" borderId="63" xfId="0" applyNumberFormat="1" applyFont="1" applyFill="1" applyBorder="1" applyAlignment="1">
      <alignment horizontal="left" vertical="top" wrapText="1"/>
    </xf>
    <xf numFmtId="1" fontId="10" fillId="0" borderId="10" xfId="0" applyNumberFormat="1" applyFont="1" applyFill="1" applyBorder="1" applyAlignment="1">
      <alignment horizontal="left" vertical="top" wrapText="1"/>
    </xf>
    <xf numFmtId="1" fontId="10" fillId="0" borderId="8" xfId="0" applyNumberFormat="1" applyFont="1" applyFill="1" applyBorder="1" applyAlignment="1">
      <alignment horizontal="left" vertical="top" wrapText="1"/>
    </xf>
    <xf numFmtId="164" fontId="10" fillId="22" borderId="53" xfId="0" applyNumberFormat="1" applyFont="1" applyFill="1" applyBorder="1" applyAlignment="1">
      <alignment horizontal="center" vertical="center"/>
    </xf>
    <xf numFmtId="164" fontId="10" fillId="22" borderId="54" xfId="0" applyNumberFormat="1" applyFont="1" applyFill="1" applyBorder="1" applyAlignment="1">
      <alignment horizontal="center" vertical="center"/>
    </xf>
    <xf numFmtId="164" fontId="14" fillId="22" borderId="92" xfId="0" applyNumberFormat="1" applyFont="1" applyFill="1" applyBorder="1" applyAlignment="1">
      <alignment horizontal="left" vertical="top" wrapText="1"/>
    </xf>
    <xf numFmtId="1" fontId="10" fillId="0" borderId="0" xfId="0" applyNumberFormat="1" applyFont="1" applyBorder="1" applyAlignment="1">
      <alignment horizontal="right" vertical="center"/>
    </xf>
    <xf numFmtId="0" fontId="11" fillId="18" borderId="51" xfId="0" applyNumberFormat="1" applyFont="1" applyFill="1" applyBorder="1" applyAlignment="1">
      <alignment horizontal="left" vertical="top" wrapText="1"/>
    </xf>
    <xf numFmtId="0" fontId="11" fillId="18" borderId="44" xfId="0" applyNumberFormat="1" applyFont="1" applyFill="1" applyBorder="1" applyAlignment="1">
      <alignment horizontal="left" vertical="top" wrapText="1"/>
    </xf>
    <xf numFmtId="0" fontId="11" fillId="18" borderId="43" xfId="0" applyNumberFormat="1" applyFont="1" applyFill="1" applyBorder="1" applyAlignment="1">
      <alignment horizontal="left" vertical="top" wrapText="1"/>
    </xf>
    <xf numFmtId="0" fontId="10" fillId="0" borderId="12" xfId="0" applyFont="1" applyBorder="1" applyAlignment="1">
      <alignment horizontal="center" vertical="center" textRotation="90" wrapText="1"/>
    </xf>
    <xf numFmtId="0" fontId="14" fillId="0" borderId="12" xfId="0" applyFont="1" applyBorder="1" applyAlignment="1">
      <alignment horizontal="center" vertical="center" textRotation="90" wrapText="1"/>
    </xf>
    <xf numFmtId="0" fontId="15" fillId="0" borderId="12" xfId="0" applyFont="1" applyBorder="1" applyAlignment="1">
      <alignment horizontal="center"/>
    </xf>
    <xf numFmtId="49" fontId="11" fillId="12" borderId="64" xfId="0" applyNumberFormat="1" applyFont="1" applyFill="1" applyBorder="1" applyAlignment="1">
      <alignment horizontal="left" vertical="top" wrapText="1"/>
    </xf>
    <xf numFmtId="49" fontId="11" fillId="12" borderId="65" xfId="0" applyNumberFormat="1" applyFont="1" applyFill="1" applyBorder="1" applyAlignment="1">
      <alignment horizontal="left" vertical="top" wrapText="1"/>
    </xf>
    <xf numFmtId="49" fontId="11" fillId="12" borderId="66" xfId="0" applyNumberFormat="1" applyFont="1" applyFill="1" applyBorder="1" applyAlignment="1">
      <alignment horizontal="left" vertical="top" wrapText="1"/>
    </xf>
    <xf numFmtId="164" fontId="14" fillId="22" borderId="69" xfId="0" applyNumberFormat="1" applyFont="1" applyFill="1" applyBorder="1" applyAlignment="1">
      <alignment horizontal="center" vertical="top" wrapText="1"/>
    </xf>
    <xf numFmtId="164" fontId="14" fillId="22" borderId="70" xfId="0" applyNumberFormat="1" applyFont="1" applyFill="1" applyBorder="1" applyAlignment="1">
      <alignment horizontal="center" vertical="top" wrapText="1"/>
    </xf>
    <xf numFmtId="164" fontId="14" fillId="22" borderId="71" xfId="0" applyNumberFormat="1" applyFont="1" applyFill="1" applyBorder="1" applyAlignment="1">
      <alignment horizontal="center" vertical="top" wrapText="1"/>
    </xf>
    <xf numFmtId="164" fontId="14" fillId="22" borderId="72" xfId="0" applyNumberFormat="1" applyFont="1" applyFill="1" applyBorder="1" applyAlignment="1">
      <alignment horizontal="center" vertical="top" wrapText="1"/>
    </xf>
    <xf numFmtId="164" fontId="14" fillId="22" borderId="0" xfId="0" applyNumberFormat="1" applyFont="1" applyFill="1" applyBorder="1" applyAlignment="1">
      <alignment horizontal="center" vertical="top" wrapText="1"/>
    </xf>
    <xf numFmtId="164" fontId="14" fillId="22" borderId="73" xfId="0" applyNumberFormat="1" applyFont="1" applyFill="1" applyBorder="1" applyAlignment="1">
      <alignment horizontal="center" vertical="top" wrapText="1"/>
    </xf>
    <xf numFmtId="164" fontId="14" fillId="22" borderId="55" xfId="0" applyNumberFormat="1" applyFont="1" applyFill="1" applyBorder="1" applyAlignment="1">
      <alignment horizontal="center" vertical="top" wrapText="1"/>
    </xf>
    <xf numFmtId="164" fontId="14" fillId="22" borderId="34" xfId="0" applyNumberFormat="1" applyFont="1" applyFill="1" applyBorder="1" applyAlignment="1">
      <alignment horizontal="center" vertical="top" wrapText="1"/>
    </xf>
    <xf numFmtId="164" fontId="14" fillId="22" borderId="74" xfId="0" applyNumberFormat="1" applyFont="1" applyFill="1" applyBorder="1" applyAlignment="1">
      <alignment horizontal="center" vertical="top" wrapText="1"/>
    </xf>
    <xf numFmtId="0" fontId="11" fillId="17" borderId="14" xfId="0" applyFont="1" applyFill="1" applyBorder="1" applyAlignment="1">
      <alignment horizontal="left" vertical="top" wrapText="1"/>
    </xf>
    <xf numFmtId="0" fontId="0" fillId="0" borderId="35" xfId="0" applyBorder="1"/>
    <xf numFmtId="0" fontId="0" fillId="0" borderId="56" xfId="0" applyBorder="1"/>
    <xf numFmtId="164" fontId="10" fillId="34" borderId="46" xfId="0" applyNumberFormat="1" applyFont="1" applyFill="1" applyBorder="1" applyAlignment="1">
      <alignment horizontal="center" vertical="top" wrapText="1"/>
    </xf>
    <xf numFmtId="164" fontId="10" fillId="34" borderId="70" xfId="0" applyNumberFormat="1" applyFont="1" applyFill="1" applyBorder="1" applyAlignment="1">
      <alignment horizontal="center" vertical="top" wrapText="1"/>
    </xf>
    <xf numFmtId="164" fontId="10" fillId="34" borderId="71" xfId="0" applyNumberFormat="1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textRotation="90" wrapText="1"/>
    </xf>
    <xf numFmtId="0" fontId="21" fillId="0" borderId="12" xfId="0" applyFont="1" applyBorder="1" applyAlignment="1">
      <alignment vertical="top"/>
    </xf>
    <xf numFmtId="0" fontId="10" fillId="0" borderId="12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  <xf numFmtId="1" fontId="10" fillId="0" borderId="12" xfId="0" applyNumberFormat="1" applyFont="1" applyBorder="1" applyAlignment="1">
      <alignment horizontal="center" vertical="top"/>
    </xf>
    <xf numFmtId="0" fontId="21" fillId="0" borderId="12" xfId="0" applyFont="1" applyBorder="1" applyAlignment="1">
      <alignment horizontal="center"/>
    </xf>
    <xf numFmtId="1" fontId="10" fillId="0" borderId="12" xfId="0" applyNumberFormat="1" applyFont="1" applyBorder="1" applyAlignment="1">
      <alignment horizontal="center" vertical="center"/>
    </xf>
    <xf numFmtId="1" fontId="11" fillId="9" borderId="14" xfId="0" applyNumberFormat="1" applyFont="1" applyFill="1" applyBorder="1" applyAlignment="1">
      <alignment horizontal="right" vertical="top"/>
    </xf>
    <xf numFmtId="1" fontId="11" fillId="9" borderId="35" xfId="0" applyNumberFormat="1" applyFont="1" applyFill="1" applyBorder="1" applyAlignment="1">
      <alignment horizontal="right" vertical="top"/>
    </xf>
    <xf numFmtId="1" fontId="11" fillId="9" borderId="18" xfId="0" applyNumberFormat="1" applyFont="1" applyFill="1" applyBorder="1" applyAlignment="1">
      <alignment horizontal="right" vertical="top"/>
    </xf>
    <xf numFmtId="1" fontId="11" fillId="18" borderId="18" xfId="0" applyNumberFormat="1" applyFont="1" applyFill="1" applyBorder="1" applyAlignment="1">
      <alignment horizontal="left" vertical="top" wrapText="1"/>
    </xf>
    <xf numFmtId="164" fontId="32" fillId="31" borderId="21" xfId="0" applyNumberFormat="1" applyFont="1" applyFill="1" applyBorder="1" applyAlignment="1">
      <alignment horizontal="center" vertical="top"/>
    </xf>
    <xf numFmtId="1" fontId="10" fillId="0" borderId="6" xfId="0" applyNumberFormat="1" applyFont="1" applyFill="1" applyBorder="1" applyAlignment="1">
      <alignment horizontal="left" vertical="top" wrapText="1"/>
    </xf>
    <xf numFmtId="1" fontId="11" fillId="0" borderId="78" xfId="0" applyNumberFormat="1" applyFont="1" applyBorder="1" applyAlignment="1">
      <alignment horizontal="center" vertical="top"/>
    </xf>
    <xf numFmtId="1" fontId="11" fillId="18" borderId="6" xfId="0" applyNumberFormat="1" applyFont="1" applyFill="1" applyBorder="1" applyAlignment="1">
      <alignment horizontal="center" vertical="top"/>
    </xf>
    <xf numFmtId="1" fontId="10" fillId="0" borderId="78" xfId="0" applyNumberFormat="1" applyFont="1" applyFill="1" applyBorder="1" applyAlignment="1">
      <alignment horizontal="left" vertical="top" wrapText="1"/>
    </xf>
    <xf numFmtId="164" fontId="10" fillId="22" borderId="14" xfId="0" applyNumberFormat="1" applyFont="1" applyFill="1" applyBorder="1" applyAlignment="1">
      <alignment horizontal="center" vertical="top"/>
    </xf>
    <xf numFmtId="164" fontId="10" fillId="22" borderId="35" xfId="0" applyNumberFormat="1" applyFont="1" applyFill="1" applyBorder="1" applyAlignment="1">
      <alignment horizontal="center" vertical="top"/>
    </xf>
    <xf numFmtId="164" fontId="10" fillId="22" borderId="56" xfId="0" applyNumberFormat="1" applyFont="1" applyFill="1" applyBorder="1" applyAlignment="1">
      <alignment horizontal="center" vertical="top"/>
    </xf>
    <xf numFmtId="1" fontId="11" fillId="9" borderId="6" xfId="0" applyNumberFormat="1" applyFont="1" applyFill="1" applyBorder="1" applyAlignment="1">
      <alignment horizontal="center" vertical="top"/>
    </xf>
    <xf numFmtId="1" fontId="11" fillId="0" borderId="78" xfId="0" applyNumberFormat="1" applyFont="1" applyFill="1" applyBorder="1" applyAlignment="1">
      <alignment horizontal="center" vertical="top"/>
    </xf>
    <xf numFmtId="49" fontId="11" fillId="40" borderId="58" xfId="0" applyNumberFormat="1" applyFont="1" applyFill="1" applyBorder="1" applyAlignment="1">
      <alignment horizontal="center" vertical="top"/>
    </xf>
    <xf numFmtId="49" fontId="11" fillId="40" borderId="62" xfId="0" applyNumberFormat="1" applyFont="1" applyFill="1" applyBorder="1" applyAlignment="1">
      <alignment horizontal="center" vertical="top"/>
    </xf>
    <xf numFmtId="49" fontId="11" fillId="40" borderId="59" xfId="0" applyNumberFormat="1" applyFont="1" applyFill="1" applyBorder="1" applyAlignment="1">
      <alignment horizontal="center" vertical="top"/>
    </xf>
    <xf numFmtId="0" fontId="11" fillId="29" borderId="22" xfId="0" applyFont="1" applyFill="1" applyBorder="1" applyAlignment="1">
      <alignment horizontal="left" vertical="center"/>
    </xf>
    <xf numFmtId="0" fontId="11" fillId="29" borderId="24" xfId="0" applyFont="1" applyFill="1" applyBorder="1" applyAlignment="1">
      <alignment horizontal="left" vertical="center"/>
    </xf>
    <xf numFmtId="0" fontId="11" fillId="29" borderId="23" xfId="0" applyFont="1" applyFill="1" applyBorder="1" applyAlignment="1">
      <alignment horizontal="left" vertical="center"/>
    </xf>
    <xf numFmtId="0" fontId="10" fillId="32" borderId="22" xfId="0" applyFont="1" applyFill="1" applyBorder="1" applyAlignment="1">
      <alignment vertical="center"/>
    </xf>
    <xf numFmtId="0" fontId="10" fillId="32" borderId="24" xfId="0" applyFont="1" applyFill="1" applyBorder="1" applyAlignment="1">
      <alignment vertical="center"/>
    </xf>
    <xf numFmtId="0" fontId="10" fillId="32" borderId="23" xfId="0" applyFont="1" applyFill="1" applyBorder="1" applyAlignment="1">
      <alignment vertical="center"/>
    </xf>
    <xf numFmtId="49" fontId="10" fillId="0" borderId="21" xfId="0" applyNumberFormat="1" applyFont="1" applyBorder="1" applyAlignment="1">
      <alignment horizontal="center" vertical="center" textRotation="90"/>
    </xf>
    <xf numFmtId="0" fontId="21" fillId="31" borderId="22" xfId="0" applyFont="1" applyFill="1" applyBorder="1" applyAlignment="1">
      <alignment horizontal="center"/>
    </xf>
    <xf numFmtId="0" fontId="21" fillId="31" borderId="24" xfId="0" applyFont="1" applyFill="1" applyBorder="1" applyAlignment="1">
      <alignment horizontal="center"/>
    </xf>
    <xf numFmtId="0" fontId="21" fillId="31" borderId="23" xfId="0" applyFont="1" applyFill="1" applyBorder="1" applyAlignment="1">
      <alignment horizontal="center"/>
    </xf>
    <xf numFmtId="0" fontId="10" fillId="0" borderId="22" xfId="0" applyFont="1" applyBorder="1" applyAlignment="1">
      <alignment vertical="center" wrapText="1"/>
    </xf>
    <xf numFmtId="0" fontId="10" fillId="0" borderId="24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2" xfId="0" applyFont="1" applyFill="1" applyBorder="1" applyAlignment="1">
      <alignment vertical="center" wrapText="1"/>
    </xf>
    <xf numFmtId="0" fontId="10" fillId="0" borderId="24" xfId="0" applyFont="1" applyFill="1" applyBorder="1" applyAlignment="1">
      <alignment vertical="center" wrapText="1"/>
    </xf>
    <xf numFmtId="0" fontId="10" fillId="0" borderId="23" xfId="0" applyFont="1" applyFill="1" applyBorder="1" applyAlignment="1">
      <alignment vertical="center" wrapText="1"/>
    </xf>
    <xf numFmtId="49" fontId="11" fillId="20" borderId="32" xfId="0" applyNumberFormat="1" applyFont="1" applyFill="1" applyBorder="1" applyAlignment="1">
      <alignment horizontal="right" vertical="top"/>
    </xf>
    <xf numFmtId="49" fontId="11" fillId="20" borderId="31" xfId="0" applyNumberFormat="1" applyFont="1" applyFill="1" applyBorder="1" applyAlignment="1">
      <alignment horizontal="right" vertical="top"/>
    </xf>
    <xf numFmtId="49" fontId="11" fillId="20" borderId="33" xfId="0" applyNumberFormat="1" applyFont="1" applyFill="1" applyBorder="1" applyAlignment="1">
      <alignment horizontal="right" vertical="top"/>
    </xf>
    <xf numFmtId="49" fontId="11" fillId="18" borderId="63" xfId="0" applyNumberFormat="1" applyFont="1" applyFill="1" applyBorder="1" applyAlignment="1">
      <alignment horizontal="center" vertical="top"/>
    </xf>
    <xf numFmtId="0" fontId="21" fillId="20" borderId="32" xfId="0" applyFont="1" applyFill="1" applyBorder="1" applyAlignment="1">
      <alignment horizontal="center"/>
    </xf>
    <xf numFmtId="0" fontId="21" fillId="20" borderId="31" xfId="0" applyFont="1" applyFill="1" applyBorder="1" applyAlignment="1">
      <alignment horizontal="center"/>
    </xf>
    <xf numFmtId="0" fontId="21" fillId="20" borderId="33" xfId="0" applyFont="1" applyFill="1" applyBorder="1" applyAlignment="1">
      <alignment horizontal="center"/>
    </xf>
    <xf numFmtId="164" fontId="14" fillId="22" borderId="21" xfId="0" applyNumberFormat="1" applyFont="1" applyFill="1" applyBorder="1" applyAlignment="1">
      <alignment horizontal="left" vertical="top" wrapText="1"/>
    </xf>
    <xf numFmtId="1" fontId="10" fillId="0" borderId="21" xfId="0" applyNumberFormat="1" applyFont="1" applyFill="1" applyBorder="1" applyAlignment="1">
      <alignment horizontal="center" vertical="top"/>
    </xf>
    <xf numFmtId="0" fontId="10" fillId="0" borderId="22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1" fillId="27" borderId="22" xfId="0" applyFont="1" applyFill="1" applyBorder="1" applyAlignment="1">
      <alignment horizontal="left" vertical="center"/>
    </xf>
    <xf numFmtId="0" fontId="11" fillId="27" borderId="24" xfId="0" applyFont="1" applyFill="1" applyBorder="1" applyAlignment="1">
      <alignment horizontal="left" vertical="center"/>
    </xf>
    <xf numFmtId="0" fontId="11" fillId="27" borderId="23" xfId="0" applyFont="1" applyFill="1" applyBorder="1" applyAlignment="1">
      <alignment horizontal="left" vertical="center"/>
    </xf>
    <xf numFmtId="49" fontId="11" fillId="0" borderId="0" xfId="0" applyNumberFormat="1" applyFont="1" applyFill="1" applyBorder="1" applyAlignment="1">
      <alignment horizontal="center" vertical="top"/>
    </xf>
    <xf numFmtId="49" fontId="10" fillId="0" borderId="21" xfId="0" applyNumberFormat="1" applyFont="1" applyBorder="1" applyAlignment="1">
      <alignment horizontal="center" vertical="center"/>
    </xf>
    <xf numFmtId="0" fontId="10" fillId="0" borderId="21" xfId="0" applyFont="1" applyFill="1" applyBorder="1" applyAlignment="1">
      <alignment horizontal="left" vertical="top" wrapText="1"/>
    </xf>
    <xf numFmtId="49" fontId="11" fillId="45" borderId="21" xfId="0" applyNumberFormat="1" applyFont="1" applyFill="1" applyBorder="1" applyAlignment="1">
      <alignment horizontal="center" vertical="top"/>
    </xf>
    <xf numFmtId="0" fontId="11" fillId="18" borderId="22" xfId="0" applyFont="1" applyFill="1" applyBorder="1" applyAlignment="1">
      <alignment horizontal="right" vertical="top"/>
    </xf>
    <xf numFmtId="0" fontId="11" fillId="18" borderId="24" xfId="0" applyFont="1" applyFill="1" applyBorder="1" applyAlignment="1">
      <alignment horizontal="right" vertical="top"/>
    </xf>
    <xf numFmtId="0" fontId="11" fillId="18" borderId="23" xfId="0" applyFont="1" applyFill="1" applyBorder="1" applyAlignment="1">
      <alignment horizontal="right" vertical="top"/>
    </xf>
    <xf numFmtId="49" fontId="11" fillId="22" borderId="21" xfId="0" applyNumberFormat="1" applyFont="1" applyFill="1" applyBorder="1" applyAlignment="1">
      <alignment horizontal="center" vertical="top"/>
    </xf>
    <xf numFmtId="49" fontId="11" fillId="0" borderId="21" xfId="0" applyNumberFormat="1" applyFont="1" applyBorder="1" applyAlignment="1">
      <alignment horizontal="center" vertical="top"/>
    </xf>
    <xf numFmtId="49" fontId="11" fillId="18" borderId="22" xfId="0" applyNumberFormat="1" applyFont="1" applyFill="1" applyBorder="1" applyAlignment="1">
      <alignment horizontal="left" vertical="top"/>
    </xf>
    <xf numFmtId="49" fontId="11" fillId="18" borderId="24" xfId="0" applyNumberFormat="1" applyFont="1" applyFill="1" applyBorder="1" applyAlignment="1">
      <alignment horizontal="left" vertical="top"/>
    </xf>
    <xf numFmtId="49" fontId="11" fillId="18" borderId="23" xfId="0" applyNumberFormat="1" applyFont="1" applyFill="1" applyBorder="1" applyAlignment="1">
      <alignment horizontal="left" vertical="top"/>
    </xf>
    <xf numFmtId="0" fontId="11" fillId="20" borderId="60" xfId="0" applyFont="1" applyFill="1" applyBorder="1" applyAlignment="1">
      <alignment horizontal="left" vertical="top"/>
    </xf>
    <xf numFmtId="0" fontId="11" fillId="20" borderId="89" xfId="0" applyFont="1" applyFill="1" applyBorder="1" applyAlignment="1">
      <alignment horizontal="left" vertical="top"/>
    </xf>
    <xf numFmtId="0" fontId="11" fillId="20" borderId="40" xfId="0" applyFont="1" applyFill="1" applyBorder="1" applyAlignment="1">
      <alignment horizontal="left" vertical="top"/>
    </xf>
    <xf numFmtId="49" fontId="11" fillId="18" borderId="21" xfId="0" applyNumberFormat="1" applyFont="1" applyFill="1" applyBorder="1" applyAlignment="1">
      <alignment horizontal="center" vertical="top"/>
    </xf>
    <xf numFmtId="0" fontId="21" fillId="18" borderId="22" xfId="0" applyFont="1" applyFill="1" applyBorder="1" applyAlignment="1">
      <alignment horizontal="center"/>
    </xf>
    <xf numFmtId="0" fontId="21" fillId="18" borderId="24" xfId="0" applyFont="1" applyFill="1" applyBorder="1" applyAlignment="1">
      <alignment horizontal="center"/>
    </xf>
    <xf numFmtId="0" fontId="21" fillId="18" borderId="23" xfId="0" applyFont="1" applyFill="1" applyBorder="1" applyAlignment="1">
      <alignment horizontal="center"/>
    </xf>
    <xf numFmtId="0" fontId="14" fillId="0" borderId="26" xfId="0" applyFont="1" applyBorder="1" applyAlignment="1">
      <alignment horizontal="left" vertical="top" wrapText="1"/>
    </xf>
    <xf numFmtId="0" fontId="14" fillId="0" borderId="28" xfId="0" applyFont="1" applyBorder="1" applyAlignment="1">
      <alignment horizontal="left" vertical="top" wrapText="1"/>
    </xf>
    <xf numFmtId="0" fontId="14" fillId="0" borderId="29" xfId="0" applyFont="1" applyBorder="1" applyAlignment="1">
      <alignment horizontal="left" vertical="top" wrapText="1"/>
    </xf>
    <xf numFmtId="0" fontId="11" fillId="18" borderId="22" xfId="0" applyFont="1" applyFill="1" applyBorder="1" applyAlignment="1">
      <alignment horizontal="left" vertical="top"/>
    </xf>
    <xf numFmtId="0" fontId="11" fillId="18" borderId="24" xfId="0" applyFont="1" applyFill="1" applyBorder="1" applyAlignment="1">
      <alignment horizontal="left" vertical="top"/>
    </xf>
    <xf numFmtId="0" fontId="11" fillId="18" borderId="23" xfId="0" applyFont="1" applyFill="1" applyBorder="1" applyAlignment="1">
      <alignment horizontal="left" vertical="top"/>
    </xf>
    <xf numFmtId="164" fontId="11" fillId="9" borderId="14" xfId="0" applyNumberFormat="1" applyFont="1" applyFill="1" applyBorder="1" applyAlignment="1">
      <alignment horizontal="center" vertical="top"/>
    </xf>
    <xf numFmtId="164" fontId="11" fillId="9" borderId="17" xfId="0" applyNumberFormat="1" applyFont="1" applyFill="1" applyBorder="1" applyAlignment="1">
      <alignment horizontal="center" vertical="top"/>
    </xf>
    <xf numFmtId="164" fontId="11" fillId="9" borderId="18" xfId="0" applyNumberFormat="1" applyFont="1" applyFill="1" applyBorder="1" applyAlignment="1">
      <alignment horizontal="center" vertical="top"/>
    </xf>
    <xf numFmtId="164" fontId="11" fillId="17" borderId="14" xfId="0" applyNumberFormat="1" applyFont="1" applyFill="1" applyBorder="1" applyAlignment="1">
      <alignment horizontal="center" vertical="top"/>
    </xf>
    <xf numFmtId="164" fontId="11" fillId="17" borderId="17" xfId="0" applyNumberFormat="1" applyFont="1" applyFill="1" applyBorder="1" applyAlignment="1">
      <alignment horizontal="center" vertical="top"/>
    </xf>
    <xf numFmtId="164" fontId="11" fillId="17" borderId="18" xfId="0" applyNumberFormat="1" applyFont="1" applyFill="1" applyBorder="1" applyAlignment="1">
      <alignment horizontal="center" vertical="top"/>
    </xf>
    <xf numFmtId="49" fontId="11" fillId="41" borderId="21" xfId="0" applyNumberFormat="1" applyFont="1" applyFill="1" applyBorder="1" applyAlignment="1">
      <alignment horizontal="center" vertical="top"/>
    </xf>
    <xf numFmtId="49" fontId="10" fillId="0" borderId="22" xfId="0" applyNumberFormat="1" applyFont="1" applyFill="1" applyBorder="1" applyAlignment="1">
      <alignment vertical="center"/>
    </xf>
    <xf numFmtId="49" fontId="10" fillId="0" borderId="24" xfId="0" applyNumberFormat="1" applyFont="1" applyFill="1" applyBorder="1" applyAlignment="1">
      <alignment vertical="center"/>
    </xf>
    <xf numFmtId="49" fontId="10" fillId="0" borderId="23" xfId="0" applyNumberFormat="1" applyFont="1" applyFill="1" applyBorder="1" applyAlignment="1">
      <alignment vertical="center"/>
    </xf>
    <xf numFmtId="1" fontId="11" fillId="17" borderId="14" xfId="0" applyNumberFormat="1" applyFont="1" applyFill="1" applyBorder="1" applyAlignment="1">
      <alignment horizontal="right" vertical="top"/>
    </xf>
    <xf numFmtId="1" fontId="11" fillId="17" borderId="35" xfId="0" applyNumberFormat="1" applyFont="1" applyFill="1" applyBorder="1" applyAlignment="1">
      <alignment horizontal="right" vertical="top"/>
    </xf>
    <xf numFmtId="1" fontId="11" fillId="17" borderId="18" xfId="0" applyNumberFormat="1" applyFont="1" applyFill="1" applyBorder="1" applyAlignment="1">
      <alignment horizontal="right" vertical="top"/>
    </xf>
    <xf numFmtId="0" fontId="10" fillId="0" borderId="21" xfId="0" applyFont="1" applyFill="1" applyBorder="1" applyAlignment="1">
      <alignment vertical="top" wrapText="1"/>
    </xf>
    <xf numFmtId="0" fontId="10" fillId="0" borderId="26" xfId="0" applyFont="1" applyFill="1" applyBorder="1" applyAlignment="1">
      <alignment horizontal="center" vertical="top"/>
    </xf>
    <xf numFmtId="0" fontId="10" fillId="0" borderId="28" xfId="0" applyFont="1" applyFill="1" applyBorder="1" applyAlignment="1">
      <alignment horizontal="center" vertical="top"/>
    </xf>
    <xf numFmtId="0" fontId="10" fillId="0" borderId="29" xfId="0" applyFont="1" applyFill="1" applyBorder="1" applyAlignment="1">
      <alignment horizontal="center" vertical="top"/>
    </xf>
    <xf numFmtId="164" fontId="10" fillId="30" borderId="13" xfId="0" applyNumberFormat="1" applyFont="1" applyFill="1" applyBorder="1" applyAlignment="1">
      <alignment horizontal="center" vertical="top"/>
    </xf>
    <xf numFmtId="164" fontId="10" fillId="30" borderId="36" xfId="0" applyNumberFormat="1" applyFont="1" applyFill="1" applyBorder="1" applyAlignment="1">
      <alignment horizontal="center" vertical="top"/>
    </xf>
    <xf numFmtId="164" fontId="10" fillId="30" borderId="37" xfId="0" applyNumberFormat="1" applyFont="1" applyFill="1" applyBorder="1" applyAlignment="1">
      <alignment horizontal="center" vertical="top"/>
    </xf>
    <xf numFmtId="0" fontId="10" fillId="0" borderId="26" xfId="0" applyFont="1" applyBorder="1" applyAlignment="1">
      <alignment horizontal="center" vertical="top"/>
    </xf>
    <xf numFmtId="0" fontId="10" fillId="0" borderId="28" xfId="0" applyFont="1" applyBorder="1" applyAlignment="1">
      <alignment horizontal="center" vertical="top"/>
    </xf>
    <xf numFmtId="0" fontId="22" fillId="33" borderId="14" xfId="0" applyFont="1" applyFill="1" applyBorder="1" applyAlignment="1">
      <alignment horizontal="center" vertical="center" wrapText="1"/>
    </xf>
    <xf numFmtId="0" fontId="22" fillId="33" borderId="35" xfId="0" applyFont="1" applyFill="1" applyBorder="1" applyAlignment="1">
      <alignment horizontal="center" vertical="center" wrapText="1"/>
    </xf>
    <xf numFmtId="0" fontId="22" fillId="33" borderId="18" xfId="0" applyFont="1" applyFill="1" applyBorder="1" applyAlignment="1">
      <alignment horizontal="center" vertical="center" wrapText="1"/>
    </xf>
    <xf numFmtId="49" fontId="25" fillId="0" borderId="80" xfId="0" applyNumberFormat="1" applyFont="1" applyBorder="1" applyAlignment="1">
      <alignment horizontal="center" vertical="top"/>
    </xf>
    <xf numFmtId="49" fontId="25" fillId="0" borderId="8" xfId="0" applyNumberFormat="1" applyFont="1" applyBorder="1" applyAlignment="1">
      <alignment horizontal="center" vertical="top"/>
    </xf>
    <xf numFmtId="1" fontId="10" fillId="22" borderId="50" xfId="0" applyNumberFormat="1" applyFont="1" applyFill="1" applyBorder="1" applyAlignment="1">
      <alignment horizontal="center" vertical="top"/>
    </xf>
    <xf numFmtId="1" fontId="10" fillId="22" borderId="29" xfId="0" applyNumberFormat="1" applyFont="1" applyFill="1" applyBorder="1" applyAlignment="1">
      <alignment horizontal="center" vertical="top"/>
    </xf>
    <xf numFmtId="49" fontId="11" fillId="9" borderId="80" xfId="0" applyNumberFormat="1" applyFont="1" applyFill="1" applyBorder="1" applyAlignment="1">
      <alignment horizontal="center" vertical="top"/>
    </xf>
    <xf numFmtId="49" fontId="11" fillId="9" borderId="90" xfId="0" applyNumberFormat="1" applyFont="1" applyFill="1" applyBorder="1" applyAlignment="1">
      <alignment horizontal="center" vertical="top"/>
    </xf>
    <xf numFmtId="1" fontId="11" fillId="18" borderId="80" xfId="0" applyNumberFormat="1" applyFont="1" applyFill="1" applyBorder="1" applyAlignment="1">
      <alignment horizontal="center" vertical="top"/>
    </xf>
    <xf numFmtId="1" fontId="11" fillId="18" borderId="90" xfId="0" applyNumberFormat="1" applyFont="1" applyFill="1" applyBorder="1" applyAlignment="1">
      <alignment horizontal="center" vertical="top"/>
    </xf>
    <xf numFmtId="1" fontId="11" fillId="18" borderId="8" xfId="0" applyNumberFormat="1" applyFont="1" applyFill="1" applyBorder="1" applyAlignment="1">
      <alignment horizontal="center" vertical="top"/>
    </xf>
    <xf numFmtId="49" fontId="25" fillId="9" borderId="80" xfId="0" applyNumberFormat="1" applyFont="1" applyFill="1" applyBorder="1" applyAlignment="1">
      <alignment horizontal="center" vertical="top"/>
    </xf>
    <xf numFmtId="49" fontId="25" fillId="9" borderId="8" xfId="0" applyNumberFormat="1" applyFont="1" applyFill="1" applyBorder="1" applyAlignment="1">
      <alignment horizontal="center" vertical="top"/>
    </xf>
    <xf numFmtId="1" fontId="11" fillId="18" borderId="82" xfId="0" applyNumberFormat="1" applyFont="1" applyFill="1" applyBorder="1" applyAlignment="1">
      <alignment horizontal="left" vertical="top" wrapText="1"/>
    </xf>
    <xf numFmtId="1" fontId="11" fillId="18" borderId="83" xfId="0" applyNumberFormat="1" applyFont="1" applyFill="1" applyBorder="1" applyAlignment="1">
      <alignment horizontal="left" vertical="top" wrapText="1"/>
    </xf>
    <xf numFmtId="1" fontId="11" fillId="9" borderId="14" xfId="0" applyNumberFormat="1" applyFont="1" applyFill="1" applyBorder="1" applyAlignment="1">
      <alignment horizontal="left" vertical="top" wrapText="1"/>
    </xf>
    <xf numFmtId="1" fontId="26" fillId="9" borderId="35" xfId="0" applyNumberFormat="1" applyFont="1" applyFill="1" applyBorder="1" applyAlignment="1">
      <alignment horizontal="left" vertical="top" wrapText="1"/>
    </xf>
    <xf numFmtId="1" fontId="10" fillId="0" borderId="6" xfId="0" applyNumberFormat="1" applyFont="1" applyBorder="1" applyAlignment="1">
      <alignment horizontal="center" vertical="center"/>
    </xf>
    <xf numFmtId="1" fontId="11" fillId="0" borderId="7" xfId="0" applyNumberFormat="1" applyFont="1" applyBorder="1" applyAlignment="1">
      <alignment horizontal="center" vertical="top"/>
    </xf>
    <xf numFmtId="1" fontId="11" fillId="0" borderId="8" xfId="0" applyNumberFormat="1" applyFont="1" applyBorder="1" applyAlignment="1">
      <alignment horizontal="center" vertical="top"/>
    </xf>
    <xf numFmtId="1" fontId="10" fillId="0" borderId="7" xfId="0" applyNumberFormat="1" applyFont="1" applyFill="1" applyBorder="1" applyAlignment="1">
      <alignment horizontal="left" vertical="top" wrapText="1"/>
    </xf>
    <xf numFmtId="1" fontId="10" fillId="0" borderId="21" xfId="0" applyNumberFormat="1" applyFont="1" applyFill="1" applyBorder="1" applyAlignment="1">
      <alignment horizontal="left" vertical="top" wrapText="1"/>
    </xf>
    <xf numFmtId="1" fontId="10" fillId="0" borderId="83" xfId="0" applyNumberFormat="1" applyFont="1" applyBorder="1" applyAlignment="1">
      <alignment horizontal="center" vertical="center"/>
    </xf>
    <xf numFmtId="1" fontId="10" fillId="0" borderId="25" xfId="0" applyNumberFormat="1" applyFont="1" applyBorder="1" applyAlignment="1">
      <alignment horizontal="center" vertical="center"/>
    </xf>
    <xf numFmtId="1" fontId="10" fillId="0" borderId="37" xfId="0" applyNumberFormat="1" applyFont="1" applyBorder="1" applyAlignment="1">
      <alignment horizontal="center" vertical="center"/>
    </xf>
    <xf numFmtId="1" fontId="11" fillId="18" borderId="78" xfId="0" applyNumberFormat="1" applyFont="1" applyFill="1" applyBorder="1" applyAlignment="1">
      <alignment horizontal="center" vertical="top"/>
    </xf>
    <xf numFmtId="1" fontId="11" fillId="0" borderId="81" xfId="0" applyNumberFormat="1" applyFont="1" applyBorder="1" applyAlignment="1">
      <alignment horizontal="center" vertical="top"/>
    </xf>
    <xf numFmtId="1" fontId="11" fillId="0" borderId="91" xfId="0" applyNumberFormat="1" applyFont="1" applyBorder="1" applyAlignment="1">
      <alignment horizontal="center" vertical="top"/>
    </xf>
    <xf numFmtId="1" fontId="11" fillId="0" borderId="13" xfId="0" applyNumberFormat="1" applyFont="1" applyBorder="1" applyAlignment="1">
      <alignment horizontal="center" vertical="top"/>
    </xf>
    <xf numFmtId="164" fontId="23" fillId="30" borderId="21" xfId="0" applyNumberFormat="1" applyFont="1" applyFill="1" applyBorder="1" applyAlignment="1">
      <alignment horizontal="center" vertical="top"/>
    </xf>
    <xf numFmtId="164" fontId="32" fillId="31" borderId="14" xfId="0" applyNumberFormat="1" applyFont="1" applyFill="1" applyBorder="1" applyAlignment="1">
      <alignment horizontal="center" vertical="top"/>
    </xf>
    <xf numFmtId="164" fontId="32" fillId="31" borderId="17" xfId="0" applyNumberFormat="1" applyFont="1" applyFill="1" applyBorder="1" applyAlignment="1">
      <alignment horizontal="center" vertical="top"/>
    </xf>
    <xf numFmtId="164" fontId="32" fillId="31" borderId="18" xfId="0" applyNumberFormat="1" applyFont="1" applyFill="1" applyBorder="1" applyAlignment="1">
      <alignment horizontal="center" vertical="top"/>
    </xf>
    <xf numFmtId="164" fontId="11" fillId="18" borderId="13" xfId="0" applyNumberFormat="1" applyFont="1" applyFill="1" applyBorder="1" applyAlignment="1">
      <alignment horizontal="center" vertical="top"/>
    </xf>
    <xf numFmtId="164" fontId="11" fillId="18" borderId="36" xfId="0" applyNumberFormat="1" applyFont="1" applyFill="1" applyBorder="1" applyAlignment="1">
      <alignment horizontal="center" vertical="top"/>
    </xf>
    <xf numFmtId="164" fontId="11" fillId="18" borderId="37" xfId="0" applyNumberFormat="1" applyFont="1" applyFill="1" applyBorder="1" applyAlignment="1">
      <alignment horizontal="center" vertical="top"/>
    </xf>
    <xf numFmtId="1" fontId="23" fillId="0" borderId="80" xfId="0" applyNumberFormat="1" applyFont="1" applyFill="1" applyBorder="1" applyAlignment="1">
      <alignment horizontal="left" vertical="top" wrapText="1"/>
    </xf>
    <xf numFmtId="1" fontId="23" fillId="0" borderId="8" xfId="0" applyNumberFormat="1" applyFont="1" applyFill="1" applyBorder="1" applyAlignment="1">
      <alignment horizontal="left" vertical="top" wrapText="1"/>
    </xf>
    <xf numFmtId="1" fontId="23" fillId="0" borderId="80" xfId="0" applyNumberFormat="1" applyFont="1" applyBorder="1" applyAlignment="1">
      <alignment horizontal="center" vertical="center" textRotation="90"/>
    </xf>
    <xf numFmtId="1" fontId="23" fillId="0" borderId="8" xfId="0" applyNumberFormat="1" applyFont="1" applyBorder="1" applyAlignment="1">
      <alignment horizontal="center" vertical="center" textRotation="90"/>
    </xf>
    <xf numFmtId="1" fontId="25" fillId="18" borderId="80" xfId="0" applyNumberFormat="1" applyFont="1" applyFill="1" applyBorder="1" applyAlignment="1">
      <alignment horizontal="center" vertical="top"/>
    </xf>
    <xf numFmtId="1" fontId="25" fillId="18" borderId="8" xfId="0" applyNumberFormat="1" applyFont="1" applyFill="1" applyBorder="1" applyAlignment="1">
      <alignment horizontal="center" vertical="top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11" fillId="9" borderId="7" xfId="0" applyNumberFormat="1" applyFont="1" applyFill="1" applyBorder="1" applyAlignment="1">
      <alignment horizontal="center" vertical="top"/>
    </xf>
    <xf numFmtId="49" fontId="11" fillId="18" borderId="7" xfId="0" applyNumberFormat="1" applyFont="1" applyFill="1" applyBorder="1" applyAlignment="1">
      <alignment horizontal="center" vertical="top"/>
    </xf>
    <xf numFmtId="0" fontId="11" fillId="18" borderId="38" xfId="0" applyFont="1" applyFill="1" applyBorder="1" applyAlignment="1">
      <alignment horizontal="right" vertical="top"/>
    </xf>
    <xf numFmtId="0" fontId="11" fillId="18" borderId="39" xfId="0" applyFont="1" applyFill="1" applyBorder="1" applyAlignment="1">
      <alignment horizontal="right" vertical="top"/>
    </xf>
    <xf numFmtId="0" fontId="11" fillId="18" borderId="40" xfId="0" applyFont="1" applyFill="1" applyBorder="1" applyAlignment="1">
      <alignment horizontal="right" vertical="top"/>
    </xf>
    <xf numFmtId="49" fontId="20" fillId="9" borderId="15" xfId="0" applyNumberFormat="1" applyFont="1" applyFill="1" applyBorder="1" applyAlignment="1">
      <alignment horizontal="center" vertical="top"/>
    </xf>
    <xf numFmtId="49" fontId="20" fillId="9" borderId="8" xfId="0" applyNumberFormat="1" applyFont="1" applyFill="1" applyBorder="1" applyAlignment="1">
      <alignment horizontal="center" vertical="top"/>
    </xf>
    <xf numFmtId="49" fontId="20" fillId="0" borderId="15" xfId="0" applyNumberFormat="1" applyFont="1" applyFill="1" applyBorder="1" applyAlignment="1">
      <alignment horizontal="center" vertical="top"/>
    </xf>
    <xf numFmtId="49" fontId="20" fillId="0" borderId="8" xfId="0" applyNumberFormat="1" applyFont="1" applyFill="1" applyBorder="1" applyAlignment="1">
      <alignment horizontal="center" vertical="top"/>
    </xf>
    <xf numFmtId="0" fontId="22" fillId="0" borderId="15" xfId="0" applyFont="1" applyFill="1" applyBorder="1" applyAlignment="1">
      <alignment horizontal="left" vertical="top" wrapText="1"/>
    </xf>
    <xf numFmtId="0" fontId="22" fillId="0" borderId="8" xfId="0" applyFont="1" applyFill="1" applyBorder="1" applyAlignment="1">
      <alignment horizontal="left" vertical="top" wrapText="1"/>
    </xf>
    <xf numFmtId="49" fontId="11" fillId="21" borderId="5" xfId="0" applyNumberFormat="1" applyFont="1" applyFill="1" applyBorder="1" applyAlignment="1">
      <alignment horizontal="center" vertical="top"/>
    </xf>
    <xf numFmtId="49" fontId="11" fillId="21" borderId="21" xfId="0" applyNumberFormat="1" applyFont="1" applyFill="1" applyBorder="1" applyAlignment="1">
      <alignment horizontal="center" vertical="top"/>
    </xf>
    <xf numFmtId="164" fontId="14" fillId="22" borderId="21" xfId="0" applyNumberFormat="1" applyFont="1" applyFill="1" applyBorder="1" applyAlignment="1">
      <alignment horizontal="center" vertical="top" wrapText="1"/>
    </xf>
    <xf numFmtId="164" fontId="10" fillId="30" borderId="14" xfId="0" applyNumberFormat="1" applyFont="1" applyFill="1" applyBorder="1" applyAlignment="1">
      <alignment horizontal="center" vertical="top"/>
    </xf>
    <xf numFmtId="164" fontId="10" fillId="30" borderId="17" xfId="0" applyNumberFormat="1" applyFont="1" applyFill="1" applyBorder="1" applyAlignment="1">
      <alignment horizontal="center" vertical="top"/>
    </xf>
    <xf numFmtId="164" fontId="10" fillId="30" borderId="18" xfId="0" applyNumberFormat="1" applyFont="1" applyFill="1" applyBorder="1" applyAlignment="1">
      <alignment horizontal="center" vertical="top"/>
    </xf>
    <xf numFmtId="49" fontId="11" fillId="9" borderId="57" xfId="0" applyNumberFormat="1" applyFont="1" applyFill="1" applyBorder="1" applyAlignment="1">
      <alignment horizontal="center" vertical="top"/>
    </xf>
    <xf numFmtId="49" fontId="11" fillId="18" borderId="57" xfId="0" applyNumberFormat="1" applyFont="1" applyFill="1" applyBorder="1" applyAlignment="1">
      <alignment horizontal="center" vertical="top"/>
    </xf>
    <xf numFmtId="49" fontId="11" fillId="42" borderId="57" xfId="0" applyNumberFormat="1" applyFont="1" applyFill="1" applyBorder="1" applyAlignment="1">
      <alignment horizontal="center" vertical="top"/>
    </xf>
    <xf numFmtId="49" fontId="11" fillId="24" borderId="57" xfId="0" applyNumberFormat="1" applyFont="1" applyFill="1" applyBorder="1" applyAlignment="1">
      <alignment horizontal="center" vertical="top"/>
    </xf>
    <xf numFmtId="1" fontId="10" fillId="0" borderId="57" xfId="0" applyNumberFormat="1" applyFont="1" applyFill="1" applyBorder="1" applyAlignment="1">
      <alignment horizontal="left" vertical="top" wrapText="1"/>
    </xf>
    <xf numFmtId="49" fontId="10" fillId="0" borderId="57" xfId="0" applyNumberFormat="1" applyFont="1" applyBorder="1" applyAlignment="1">
      <alignment horizontal="center" vertical="center"/>
    </xf>
    <xf numFmtId="1" fontId="10" fillId="19" borderId="6" xfId="0" applyNumberFormat="1" applyFont="1" applyFill="1" applyBorder="1" applyAlignment="1">
      <alignment horizontal="left" vertical="top" wrapText="1"/>
    </xf>
    <xf numFmtId="1" fontId="10" fillId="19" borderId="78" xfId="0" applyNumberFormat="1" applyFont="1" applyFill="1" applyBorder="1" applyAlignment="1">
      <alignment horizontal="left" vertical="top" wrapText="1"/>
    </xf>
    <xf numFmtId="1" fontId="10" fillId="22" borderId="78" xfId="0" applyNumberFormat="1" applyFont="1" applyFill="1" applyBorder="1" applyAlignment="1">
      <alignment horizontal="left" vertical="top" wrapText="1"/>
    </xf>
    <xf numFmtId="49" fontId="11" fillId="9" borderId="63" xfId="0" applyNumberFormat="1" applyFont="1" applyFill="1" applyBorder="1" applyAlignment="1">
      <alignment horizontal="center" vertical="top"/>
    </xf>
    <xf numFmtId="0" fontId="10" fillId="0" borderId="15" xfId="0" applyFont="1" applyFill="1" applyBorder="1" applyAlignment="1">
      <alignment horizontal="left" vertical="top" wrapText="1"/>
    </xf>
    <xf numFmtId="0" fontId="10" fillId="0" borderId="90" xfId="0" applyFont="1" applyFill="1" applyBorder="1" applyAlignment="1">
      <alignment horizontal="left" vertical="top" wrapText="1"/>
    </xf>
    <xf numFmtId="0" fontId="10" fillId="0" borderId="10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49" fontId="11" fillId="46" borderId="52" xfId="0" applyNumberFormat="1" applyFont="1" applyFill="1" applyBorder="1" applyAlignment="1">
      <alignment horizontal="center" vertical="top"/>
    </xf>
    <xf numFmtId="49" fontId="11" fillId="46" borderId="10" xfId="0" applyNumberFormat="1" applyFont="1" applyFill="1" applyBorder="1" applyAlignment="1">
      <alignment horizontal="center" vertical="top"/>
    </xf>
    <xf numFmtId="49" fontId="11" fillId="46" borderId="8" xfId="0" applyNumberFormat="1" applyFont="1" applyFill="1" applyBorder="1" applyAlignment="1">
      <alignment horizontal="center" vertical="top"/>
    </xf>
    <xf numFmtId="1" fontId="14" fillId="0" borderId="0" xfId="0" applyNumberFormat="1" applyFont="1" applyAlignment="1">
      <alignment horizontal="right" vertical="top"/>
    </xf>
    <xf numFmtId="1" fontId="12" fillId="0" borderId="0" xfId="0" applyNumberFormat="1" applyFont="1" applyAlignment="1">
      <alignment horizontal="right" vertical="top"/>
    </xf>
    <xf numFmtId="14" fontId="10" fillId="0" borderId="0" xfId="0" applyNumberFormat="1" applyFont="1" applyAlignment="1">
      <alignment horizontal="left" vertical="center"/>
    </xf>
    <xf numFmtId="164" fontId="11" fillId="18" borderId="35" xfId="0" applyNumberFormat="1" applyFont="1" applyFill="1" applyBorder="1" applyAlignment="1">
      <alignment horizontal="center" vertical="top"/>
    </xf>
    <xf numFmtId="164" fontId="11" fillId="18" borderId="56" xfId="0" applyNumberFormat="1" applyFont="1" applyFill="1" applyBorder="1" applyAlignment="1">
      <alignment horizontal="center" vertical="top"/>
    </xf>
    <xf numFmtId="1" fontId="10" fillId="22" borderId="15" xfId="0" applyNumberFormat="1" applyFont="1" applyFill="1" applyBorder="1" applyAlignment="1">
      <alignment horizontal="center" vertical="top" wrapText="1"/>
    </xf>
    <xf numFmtId="1" fontId="10" fillId="22" borderId="90" xfId="0" applyNumberFormat="1" applyFont="1" applyFill="1" applyBorder="1" applyAlignment="1">
      <alignment horizontal="center" vertical="top" wrapText="1"/>
    </xf>
    <xf numFmtId="1" fontId="10" fillId="22" borderId="10" xfId="0" applyNumberFormat="1" applyFont="1" applyFill="1" applyBorder="1" applyAlignment="1">
      <alignment horizontal="center" vertical="top" wrapText="1"/>
    </xf>
    <xf numFmtId="1" fontId="10" fillId="22" borderId="8" xfId="0" applyNumberFormat="1" applyFont="1" applyFill="1" applyBorder="1" applyAlignment="1">
      <alignment horizontal="center" vertical="top" wrapText="1"/>
    </xf>
    <xf numFmtId="164" fontId="14" fillId="22" borderId="94" xfId="0" applyNumberFormat="1" applyFont="1" applyFill="1" applyBorder="1" applyAlignment="1">
      <alignment horizontal="left" vertical="top" wrapText="1"/>
    </xf>
    <xf numFmtId="1" fontId="23" fillId="0" borderId="94" xfId="0" applyNumberFormat="1" applyFont="1" applyBorder="1" applyAlignment="1">
      <alignment horizontal="center" vertical="center"/>
    </xf>
    <xf numFmtId="1" fontId="23" fillId="0" borderId="8" xfId="0" applyNumberFormat="1" applyFont="1" applyBorder="1" applyAlignment="1">
      <alignment horizontal="center" vertical="center"/>
    </xf>
    <xf numFmtId="164" fontId="12" fillId="24" borderId="60" xfId="0" applyNumberFormat="1" applyFont="1" applyFill="1" applyBorder="1" applyAlignment="1">
      <alignment horizontal="center" vertical="top" wrapText="1"/>
    </xf>
    <xf numFmtId="164" fontId="12" fillId="24" borderId="39" xfId="0" applyNumberFormat="1" applyFont="1" applyFill="1" applyBorder="1" applyAlignment="1">
      <alignment horizontal="center" vertical="top" wrapText="1"/>
    </xf>
    <xf numFmtId="164" fontId="12" fillId="24" borderId="76" xfId="0" applyNumberFormat="1" applyFont="1" applyFill="1" applyBorder="1" applyAlignment="1">
      <alignment horizontal="center" vertical="top" wrapText="1"/>
    </xf>
    <xf numFmtId="1" fontId="10" fillId="0" borderId="43" xfId="0" applyNumberFormat="1" applyFont="1" applyBorder="1" applyAlignment="1">
      <alignment horizontal="center" vertical="center"/>
    </xf>
    <xf numFmtId="164" fontId="14" fillId="28" borderId="26" xfId="0" applyNumberFormat="1" applyFont="1" applyFill="1" applyBorder="1" applyAlignment="1">
      <alignment horizontal="left" vertical="center" wrapText="1"/>
    </xf>
    <xf numFmtId="164" fontId="14" fillId="28" borderId="28" xfId="0" applyNumberFormat="1" applyFont="1" applyFill="1" applyBorder="1" applyAlignment="1">
      <alignment horizontal="left" vertical="center" wrapText="1"/>
    </xf>
    <xf numFmtId="164" fontId="14" fillId="28" borderId="29" xfId="0" applyNumberFormat="1" applyFont="1" applyFill="1" applyBorder="1" applyAlignment="1">
      <alignment horizontal="left" vertical="center" wrapText="1"/>
    </xf>
    <xf numFmtId="164" fontId="25" fillId="31" borderId="13" xfId="0" applyNumberFormat="1" applyFont="1" applyFill="1" applyBorder="1" applyAlignment="1">
      <alignment horizontal="center" vertical="top"/>
    </xf>
    <xf numFmtId="1" fontId="10" fillId="0" borderId="15" xfId="0" applyNumberFormat="1" applyFont="1" applyBorder="1" applyAlignment="1">
      <alignment horizontal="center" vertical="center"/>
    </xf>
    <xf numFmtId="1" fontId="10" fillId="0" borderId="68" xfId="0" applyNumberFormat="1" applyFont="1" applyBorder="1" applyAlignment="1">
      <alignment horizontal="center" vertical="center"/>
    </xf>
    <xf numFmtId="1" fontId="10" fillId="0" borderId="10" xfId="0" applyNumberFormat="1" applyFont="1" applyBorder="1" applyAlignment="1">
      <alignment horizontal="center" vertical="center"/>
    </xf>
    <xf numFmtId="1" fontId="10" fillId="0" borderId="8" xfId="0" applyNumberFormat="1" applyFont="1" applyBorder="1" applyAlignment="1">
      <alignment horizontal="center" vertical="center"/>
    </xf>
    <xf numFmtId="164" fontId="14" fillId="0" borderId="21" xfId="0" applyNumberFormat="1" applyFont="1" applyFill="1" applyBorder="1" applyAlignment="1">
      <alignment horizontal="left" vertical="top" wrapText="1"/>
    </xf>
    <xf numFmtId="164" fontId="11" fillId="31" borderId="22" xfId="0" applyNumberFormat="1" applyFont="1" applyFill="1" applyBorder="1" applyAlignment="1">
      <alignment horizontal="center" vertical="top"/>
    </xf>
    <xf numFmtId="164" fontId="11" fillId="31" borderId="24" xfId="0" applyNumberFormat="1" applyFont="1" applyFill="1" applyBorder="1" applyAlignment="1">
      <alignment horizontal="center" vertical="top"/>
    </xf>
    <xf numFmtId="164" fontId="11" fillId="31" borderId="23" xfId="0" applyNumberFormat="1" applyFont="1" applyFill="1" applyBorder="1" applyAlignment="1">
      <alignment horizontal="center" vertical="top"/>
    </xf>
    <xf numFmtId="0" fontId="10" fillId="0" borderId="22" xfId="20" applyFont="1" applyBorder="1" applyAlignment="1">
      <alignment horizontal="left" vertical="top" wrapText="1"/>
    </xf>
    <xf numFmtId="0" fontId="10" fillId="0" borderId="23" xfId="20" applyFont="1" applyBorder="1" applyAlignment="1">
      <alignment horizontal="left" vertical="top" wrapText="1"/>
    </xf>
    <xf numFmtId="0" fontId="18" fillId="0" borderId="0" xfId="20" applyFont="1" applyFill="1" applyBorder="1" applyAlignment="1">
      <alignment horizontal="left" vertical="top" wrapText="1"/>
    </xf>
    <xf numFmtId="0" fontId="11" fillId="0" borderId="21" xfId="20" applyFont="1" applyBorder="1" applyAlignment="1">
      <alignment horizontal="center" vertical="center"/>
    </xf>
    <xf numFmtId="0" fontId="10" fillId="0" borderId="22" xfId="20" applyFont="1" applyBorder="1" applyAlignment="1">
      <alignment horizontal="center" vertical="top" wrapText="1"/>
    </xf>
    <xf numFmtId="0" fontId="10" fillId="0" borderId="23" xfId="20" applyFont="1" applyBorder="1" applyAlignment="1">
      <alignment horizontal="center" vertical="top" wrapText="1"/>
    </xf>
    <xf numFmtId="0" fontId="10" fillId="22" borderId="22" xfId="20" applyFont="1" applyFill="1" applyBorder="1" applyAlignment="1">
      <alignment horizontal="left" vertical="top" wrapText="1"/>
    </xf>
    <xf numFmtId="0" fontId="10" fillId="22" borderId="23" xfId="20" applyFont="1" applyFill="1" applyBorder="1" applyAlignment="1">
      <alignment horizontal="left" vertical="top" wrapText="1"/>
    </xf>
  </cellXfs>
  <cellStyles count="39">
    <cellStyle name="20% – paryškinimas 1" xfId="1" builtinId="30" customBuiltin="1"/>
    <cellStyle name="20% – paryškinimas 2" xfId="2" builtinId="34" customBuiltin="1"/>
    <cellStyle name="20% – paryškinimas 3" xfId="3" builtinId="38" customBuiltin="1"/>
    <cellStyle name="20% – paryškinimas 4" xfId="4" builtinId="42" customBuiltin="1"/>
    <cellStyle name="20% – paryškinimas 5" xfId="5" builtinId="46" customBuiltin="1"/>
    <cellStyle name="20% – paryškinimas 6" xfId="6" builtinId="50" customBuiltin="1"/>
    <cellStyle name="40% – paryškinimas 1" xfId="7" builtinId="31" customBuiltin="1"/>
    <cellStyle name="40% – paryškinimas 2" xfId="8" builtinId="35" customBuiltin="1"/>
    <cellStyle name="40% – paryškinimas 3" xfId="9" builtinId="39" customBuiltin="1"/>
    <cellStyle name="40% – paryškinimas 4" xfId="10" builtinId="43" customBuiltin="1"/>
    <cellStyle name="40% – paryškinimas 5" xfId="11" builtinId="47" customBuiltin="1"/>
    <cellStyle name="40% – paryškinimas 6" xfId="12" builtinId="51" customBuiltin="1"/>
    <cellStyle name="60% – paryškinimas 1" xfId="13" builtinId="32" customBuiltin="1"/>
    <cellStyle name="60% – paryškinimas 2" xfId="14" builtinId="36" customBuiltin="1"/>
    <cellStyle name="60% – paryškinimas 3" xfId="15" builtinId="40" customBuiltin="1"/>
    <cellStyle name="60% – paryškinimas 4" xfId="16" builtinId="44" customBuiltin="1"/>
    <cellStyle name="60% – paryškinimas 5" xfId="17" builtinId="48" customBuiltin="1"/>
    <cellStyle name="60% – paryškinimas 6" xfId="18" builtinId="52" customBuiltin="1"/>
    <cellStyle name="Blogas" xfId="19" builtinId="27" customBuiltin="1"/>
    <cellStyle name="Excel Built-in Normal" xfId="20"/>
    <cellStyle name="Hipersaitas" xfId="37" builtinId="8"/>
    <cellStyle name="Įprastas" xfId="0" builtinId="0"/>
    <cellStyle name="Įprastas 2" xfId="36"/>
    <cellStyle name="Įvestis" xfId="21" builtinId="20" customBuiltin="1"/>
    <cellStyle name="Įvestis 2" xfId="33"/>
    <cellStyle name="Kablelis" xfId="38" builtinId="3"/>
    <cellStyle name="Neutralus" xfId="22" builtinId="28" customBuiltin="1"/>
    <cellStyle name="Paryškinimas 1" xfId="23" builtinId="29" customBuiltin="1"/>
    <cellStyle name="Paryškinimas 2" xfId="24" builtinId="33" customBuiltin="1"/>
    <cellStyle name="Paryškinimas 3" xfId="25" builtinId="37" customBuiltin="1"/>
    <cellStyle name="Paryškinimas 4" xfId="26" builtinId="41" customBuiltin="1"/>
    <cellStyle name="Paryškinimas 5" xfId="27" builtinId="45" customBuiltin="1"/>
    <cellStyle name="Paryškinimas 6" xfId="28" builtinId="49" customBuiltin="1"/>
    <cellStyle name="Pastaba" xfId="29" builtinId="10" customBuiltin="1"/>
    <cellStyle name="Pastaba 2" xfId="34"/>
    <cellStyle name="Skaičiavimas" xfId="30" builtinId="22" customBuiltin="1"/>
    <cellStyle name="Skaičiavimas 2" xfId="35"/>
    <cellStyle name="Susietas langelis" xfId="31" builtinId="24" customBuiltin="1"/>
    <cellStyle name="Tikrinimo langelis" xfId="32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FF"/>
      <color rgb="FF9ACAE8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230"/>
  <sheetViews>
    <sheetView tabSelected="1" zoomScale="118" zoomScaleNormal="118" zoomScaleSheetLayoutView="100" workbookViewId="0">
      <selection activeCell="U15" sqref="U15"/>
    </sheetView>
  </sheetViews>
  <sheetFormatPr defaultRowHeight="15" x14ac:dyDescent="0.2"/>
  <cols>
    <col min="1" max="1" width="5" style="3" customWidth="1"/>
    <col min="2" max="2" width="4.42578125" style="3" customWidth="1"/>
    <col min="3" max="3" width="3.7109375" style="3" customWidth="1"/>
    <col min="4" max="4" width="23.28515625" style="21" customWidth="1"/>
    <col min="5" max="5" width="9.28515625" style="3" customWidth="1"/>
    <col min="6" max="6" width="8.28515625" style="88" customWidth="1"/>
    <col min="7" max="7" width="11.140625" style="288" customWidth="1"/>
    <col min="8" max="8" width="11.140625" style="4" customWidth="1"/>
    <col min="9" max="10" width="12.28515625" style="4" customWidth="1"/>
    <col min="11" max="11" width="20.5703125" style="4" customWidth="1"/>
    <col min="12" max="12" width="7" style="7" customWidth="1"/>
    <col min="13" max="13" width="6.42578125" style="7" customWidth="1"/>
    <col min="14" max="14" width="6.28515625" style="7" customWidth="1"/>
    <col min="15" max="15" width="2.85546875" style="13" hidden="1" customWidth="1"/>
    <col min="16" max="16" width="7.28515625" style="5" customWidth="1"/>
    <col min="17" max="17" width="8.28515625" style="5" customWidth="1"/>
    <col min="18" max="18" width="8.42578125" style="5" customWidth="1"/>
    <col min="19" max="243" width="9.140625" style="5"/>
    <col min="244" max="16384" width="9.140625" style="6"/>
  </cols>
  <sheetData>
    <row r="1" spans="1:245" s="16" customFormat="1" ht="13.5" customHeight="1" x14ac:dyDescent="0.2">
      <c r="A1" s="3"/>
      <c r="B1" s="3"/>
      <c r="C1" s="3"/>
      <c r="D1" s="21"/>
      <c r="E1" s="3"/>
      <c r="F1" s="88"/>
      <c r="G1" s="288"/>
      <c r="H1" s="4"/>
      <c r="I1" s="4"/>
      <c r="J1" s="4"/>
      <c r="K1" s="4"/>
      <c r="L1" s="863"/>
      <c r="M1" s="864"/>
      <c r="N1" s="864"/>
      <c r="O1" s="13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</row>
    <row r="2" spans="1:245" s="16" customFormat="1" ht="13.5" customHeight="1" x14ac:dyDescent="0.2">
      <c r="A2" s="3"/>
      <c r="B2" s="3"/>
      <c r="C2" s="3"/>
      <c r="D2" s="21"/>
      <c r="E2" s="3"/>
      <c r="F2" s="88"/>
      <c r="G2" s="288"/>
      <c r="H2" s="4"/>
      <c r="I2" s="4"/>
      <c r="J2" s="4"/>
      <c r="K2" s="4"/>
      <c r="L2" s="7"/>
      <c r="M2" s="7"/>
      <c r="N2" s="7"/>
      <c r="O2" s="13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</row>
    <row r="3" spans="1:245" s="14" customFormat="1" ht="14.25" customHeight="1" x14ac:dyDescent="0.2">
      <c r="A3" s="331"/>
      <c r="B3" s="331"/>
      <c r="C3" s="331"/>
      <c r="D3" s="331"/>
      <c r="E3" s="332"/>
      <c r="F3" s="332"/>
      <c r="G3" s="331"/>
      <c r="H3" s="397"/>
      <c r="I3" s="331"/>
      <c r="J3" s="374" t="s">
        <v>221</v>
      </c>
      <c r="K3" s="374"/>
      <c r="L3" s="374"/>
      <c r="M3" s="374"/>
      <c r="N3" s="374"/>
      <c r="O3" s="333"/>
      <c r="P3" s="30"/>
      <c r="Q3" s="30"/>
      <c r="R3" s="334"/>
      <c r="S3" s="334"/>
      <c r="T3" s="334"/>
      <c r="U3" s="334"/>
    </row>
    <row r="4" spans="1:245" s="14" customFormat="1" ht="15" customHeight="1" x14ac:dyDescent="0.2">
      <c r="A4" s="331"/>
      <c r="B4" s="331"/>
      <c r="C4" s="331"/>
      <c r="D4" s="331"/>
      <c r="E4" s="332"/>
      <c r="F4" s="332"/>
      <c r="G4" s="331"/>
      <c r="H4" s="397"/>
      <c r="I4" s="331"/>
      <c r="J4" s="865" t="s">
        <v>222</v>
      </c>
      <c r="K4" s="865"/>
      <c r="L4" s="865"/>
      <c r="M4" s="865"/>
      <c r="N4" s="865"/>
      <c r="O4" s="333"/>
      <c r="P4" s="30"/>
      <c r="Q4" s="30"/>
      <c r="R4" s="334"/>
      <c r="S4" s="334"/>
      <c r="T4" s="334"/>
      <c r="U4" s="334"/>
    </row>
    <row r="5" spans="1:245" s="14" customFormat="1" ht="14.25" customHeight="1" x14ac:dyDescent="0.2">
      <c r="A5" s="331"/>
      <c r="B5" s="331"/>
      <c r="C5" s="331"/>
      <c r="D5" s="331"/>
      <c r="E5" s="332"/>
      <c r="F5" s="332"/>
      <c r="G5" s="331"/>
      <c r="H5" s="397"/>
      <c r="I5" s="331"/>
      <c r="J5" s="865" t="s">
        <v>223</v>
      </c>
      <c r="K5" s="865"/>
      <c r="L5" s="865"/>
      <c r="M5" s="865"/>
      <c r="N5" s="865"/>
      <c r="O5" s="333"/>
      <c r="P5" s="30"/>
      <c r="Q5" s="30"/>
      <c r="R5" s="334"/>
      <c r="S5" s="334"/>
      <c r="T5" s="334"/>
      <c r="U5" s="334"/>
    </row>
    <row r="6" spans="1:245" s="14" customFormat="1" ht="15.75" customHeight="1" x14ac:dyDescent="0.2">
      <c r="A6" s="331"/>
      <c r="B6" s="331"/>
      <c r="C6" s="331"/>
      <c r="D6" s="331"/>
      <c r="E6" s="332"/>
      <c r="F6" s="332"/>
      <c r="G6" s="331"/>
      <c r="H6" s="397"/>
      <c r="I6" s="331"/>
      <c r="J6" s="865" t="s">
        <v>224</v>
      </c>
      <c r="K6" s="865"/>
      <c r="L6" s="865"/>
      <c r="M6" s="865"/>
      <c r="N6" s="865"/>
      <c r="O6" s="333"/>
      <c r="P6" s="30"/>
      <c r="Q6" s="30"/>
      <c r="R6" s="334"/>
      <c r="S6" s="334"/>
      <c r="T6" s="334"/>
      <c r="U6" s="334"/>
    </row>
    <row r="7" spans="1:245" s="14" customFormat="1" ht="13.5" customHeight="1" x14ac:dyDescent="0.2">
      <c r="A7" s="331"/>
      <c r="B7" s="331"/>
      <c r="C7" s="331"/>
      <c r="D7" s="331"/>
      <c r="E7" s="332"/>
      <c r="F7" s="332"/>
      <c r="G7" s="331"/>
      <c r="H7" s="397"/>
      <c r="I7" s="331"/>
      <c r="J7" s="865" t="s">
        <v>239</v>
      </c>
      <c r="K7" s="865"/>
      <c r="L7" s="865"/>
      <c r="M7" s="865"/>
      <c r="N7" s="865"/>
      <c r="O7" s="333"/>
      <c r="P7" s="30"/>
      <c r="Q7" s="30"/>
      <c r="R7" s="334"/>
      <c r="S7" s="334"/>
      <c r="T7" s="334"/>
      <c r="U7" s="334"/>
    </row>
    <row r="8" spans="1:245" s="14" customFormat="1" ht="9" customHeight="1" x14ac:dyDescent="0.2">
      <c r="A8" s="331"/>
      <c r="B8" s="331"/>
      <c r="C8" s="331"/>
      <c r="D8" s="331"/>
      <c r="E8" s="332"/>
      <c r="F8" s="332"/>
      <c r="G8" s="331"/>
      <c r="H8" s="397"/>
      <c r="I8" s="331"/>
      <c r="J8" s="375"/>
      <c r="K8" s="375"/>
      <c r="L8" s="375"/>
      <c r="M8" s="375"/>
      <c r="N8" s="375"/>
      <c r="O8" s="333"/>
      <c r="P8" s="30"/>
      <c r="Q8" s="30"/>
      <c r="R8" s="334"/>
      <c r="S8" s="334"/>
      <c r="T8" s="334"/>
      <c r="U8" s="334"/>
    </row>
    <row r="9" spans="1:245" s="14" customFormat="1" ht="12.75" customHeight="1" x14ac:dyDescent="0.2">
      <c r="A9" s="331"/>
      <c r="B9" s="331"/>
      <c r="C9" s="331"/>
      <c r="D9" s="331"/>
      <c r="E9" s="332"/>
      <c r="F9" s="332"/>
      <c r="G9" s="331"/>
      <c r="H9" s="397"/>
      <c r="I9" s="331"/>
      <c r="J9" s="575" t="s">
        <v>210</v>
      </c>
      <c r="K9" s="575"/>
      <c r="L9" s="575"/>
      <c r="M9" s="575"/>
      <c r="N9" s="575"/>
      <c r="O9" s="333"/>
      <c r="P9" s="30"/>
      <c r="Q9" s="30"/>
      <c r="R9" s="334"/>
      <c r="S9" s="334"/>
      <c r="T9" s="334"/>
      <c r="U9" s="334"/>
    </row>
    <row r="10" spans="1:245" s="14" customFormat="1" ht="15" customHeight="1" x14ac:dyDescent="0.2">
      <c r="A10" s="331"/>
      <c r="B10" s="331"/>
      <c r="C10" s="331"/>
      <c r="D10" s="331"/>
      <c r="E10" s="332"/>
      <c r="F10" s="332"/>
      <c r="G10" s="331"/>
      <c r="H10" s="397"/>
      <c r="I10" s="331"/>
      <c r="J10" s="575" t="s">
        <v>211</v>
      </c>
      <c r="K10" s="575"/>
      <c r="L10" s="575"/>
      <c r="M10" s="575"/>
      <c r="N10" s="575"/>
      <c r="O10" s="333"/>
      <c r="P10" s="30"/>
      <c r="Q10" s="30"/>
      <c r="R10" s="334"/>
      <c r="S10" s="334"/>
      <c r="T10" s="334"/>
      <c r="U10" s="334"/>
    </row>
    <row r="11" spans="1:245" s="14" customFormat="1" ht="14.25" customHeight="1" x14ac:dyDescent="0.2">
      <c r="A11" s="335"/>
      <c r="B11" s="335"/>
      <c r="C11" s="335"/>
      <c r="D11" s="335"/>
      <c r="E11" s="336"/>
      <c r="F11" s="337"/>
      <c r="G11" s="338"/>
      <c r="H11" s="398"/>
      <c r="I11" s="338"/>
      <c r="J11" s="576" t="s">
        <v>212</v>
      </c>
      <c r="K11" s="576"/>
      <c r="L11" s="576"/>
      <c r="M11" s="576"/>
      <c r="N11" s="340"/>
      <c r="O11" s="339"/>
      <c r="P11" s="339"/>
      <c r="Q11" s="339"/>
      <c r="R11" s="339"/>
      <c r="S11" s="339"/>
      <c r="T11" s="339"/>
      <c r="U11" s="339"/>
      <c r="V11" s="339"/>
      <c r="W11" s="339"/>
      <c r="X11" s="339"/>
      <c r="Y11" s="339"/>
      <c r="Z11" s="339"/>
      <c r="AA11" s="339"/>
      <c r="AB11" s="339"/>
      <c r="AC11" s="339"/>
      <c r="AD11" s="339"/>
      <c r="AE11" s="339"/>
      <c r="AF11" s="339"/>
      <c r="AG11" s="339"/>
      <c r="AH11" s="339"/>
      <c r="AI11" s="339"/>
      <c r="AJ11" s="339"/>
      <c r="AK11" s="339"/>
      <c r="AL11" s="339"/>
      <c r="AM11" s="339"/>
      <c r="AN11" s="339"/>
      <c r="AO11" s="339"/>
      <c r="AP11" s="339"/>
      <c r="AQ11" s="339"/>
      <c r="AR11" s="339"/>
      <c r="AS11" s="339"/>
      <c r="AT11" s="339"/>
      <c r="AU11" s="339"/>
      <c r="AV11" s="339"/>
      <c r="AW11" s="339"/>
      <c r="AX11" s="339"/>
      <c r="AY11" s="339"/>
      <c r="AZ11" s="339"/>
      <c r="BA11" s="339"/>
      <c r="BB11" s="339"/>
      <c r="BC11" s="339"/>
      <c r="BD11" s="339"/>
      <c r="BE11" s="339"/>
      <c r="BF11" s="339"/>
      <c r="BG11" s="339"/>
      <c r="BH11" s="339"/>
      <c r="BI11" s="339"/>
      <c r="BJ11" s="339"/>
      <c r="BK11" s="339"/>
      <c r="BL11" s="339"/>
      <c r="BM11" s="339"/>
      <c r="BN11" s="339"/>
      <c r="BO11" s="339"/>
      <c r="BP11" s="339"/>
      <c r="BQ11" s="339"/>
      <c r="BR11" s="339"/>
      <c r="BS11" s="339"/>
      <c r="BT11" s="339"/>
      <c r="BU11" s="339"/>
      <c r="BV11" s="339"/>
      <c r="BW11" s="339"/>
      <c r="BX11" s="339"/>
      <c r="BY11" s="339"/>
      <c r="BZ11" s="339"/>
      <c r="CA11" s="339"/>
      <c r="CB11" s="339"/>
      <c r="CC11" s="339"/>
      <c r="CD11" s="339"/>
      <c r="CE11" s="339"/>
      <c r="CF11" s="339"/>
      <c r="CG11" s="339"/>
      <c r="CH11" s="339"/>
      <c r="CI11" s="339"/>
      <c r="CJ11" s="339"/>
      <c r="CK11" s="339"/>
      <c r="CL11" s="339"/>
      <c r="CM11" s="339"/>
      <c r="CN11" s="339"/>
      <c r="CO11" s="339"/>
      <c r="CP11" s="339"/>
      <c r="CQ11" s="339"/>
      <c r="CR11" s="339"/>
      <c r="CS11" s="339"/>
      <c r="CT11" s="339"/>
      <c r="CU11" s="339"/>
      <c r="CV11" s="339"/>
      <c r="CW11" s="339"/>
      <c r="CX11" s="339"/>
      <c r="CY11" s="339"/>
      <c r="CZ11" s="339"/>
      <c r="DA11" s="339"/>
      <c r="DB11" s="339"/>
      <c r="DC11" s="339"/>
      <c r="DD11" s="339"/>
      <c r="DE11" s="339"/>
      <c r="DF11" s="339"/>
      <c r="DG11" s="339"/>
      <c r="DH11" s="339"/>
      <c r="DI11" s="339"/>
      <c r="DJ11" s="339"/>
      <c r="DK11" s="339"/>
      <c r="DL11" s="339"/>
      <c r="DM11" s="339"/>
      <c r="DN11" s="339"/>
      <c r="DO11" s="339"/>
      <c r="DP11" s="339"/>
      <c r="DQ11" s="339"/>
      <c r="DR11" s="339"/>
      <c r="DS11" s="339"/>
      <c r="DT11" s="339"/>
      <c r="DU11" s="339"/>
      <c r="DV11" s="339"/>
      <c r="DW11" s="339"/>
      <c r="DX11" s="339"/>
      <c r="DY11" s="339"/>
      <c r="DZ11" s="339"/>
      <c r="EA11" s="339"/>
      <c r="EB11" s="339"/>
      <c r="EC11" s="339"/>
      <c r="ED11" s="339"/>
      <c r="EE11" s="339"/>
      <c r="EF11" s="339"/>
      <c r="EG11" s="339"/>
      <c r="EH11" s="339"/>
      <c r="EI11" s="339"/>
      <c r="EJ11" s="339"/>
      <c r="EK11" s="339"/>
      <c r="EL11" s="339"/>
      <c r="EM11" s="339"/>
      <c r="EN11" s="339"/>
      <c r="EO11" s="339"/>
      <c r="EP11" s="339"/>
      <c r="EQ11" s="339"/>
      <c r="ER11" s="339"/>
      <c r="ES11" s="339"/>
      <c r="ET11" s="339"/>
      <c r="EU11" s="339"/>
      <c r="EV11" s="339"/>
      <c r="EW11" s="339"/>
      <c r="EX11" s="339"/>
      <c r="EY11" s="339"/>
      <c r="EZ11" s="339"/>
      <c r="FA11" s="339"/>
      <c r="FB11" s="339"/>
      <c r="FC11" s="339"/>
      <c r="FD11" s="339"/>
      <c r="FE11" s="339"/>
      <c r="FF11" s="339"/>
      <c r="FG11" s="339"/>
      <c r="FH11" s="339"/>
      <c r="FI11" s="339"/>
      <c r="FJ11" s="339"/>
      <c r="FK11" s="339"/>
      <c r="FL11" s="339"/>
      <c r="FM11" s="339"/>
      <c r="FN11" s="339"/>
      <c r="FO11" s="339"/>
      <c r="FP11" s="339"/>
      <c r="FQ11" s="339"/>
      <c r="FR11" s="339"/>
      <c r="FS11" s="339"/>
      <c r="FT11" s="339"/>
      <c r="FU11" s="339"/>
      <c r="FV11" s="339"/>
      <c r="FW11" s="339"/>
      <c r="FX11" s="339"/>
      <c r="FY11" s="339"/>
      <c r="FZ11" s="339"/>
      <c r="GA11" s="339"/>
      <c r="GB11" s="339"/>
      <c r="GC11" s="339"/>
      <c r="GD11" s="339"/>
      <c r="GE11" s="339"/>
      <c r="GF11" s="339"/>
      <c r="GG11" s="339"/>
      <c r="GH11" s="339"/>
      <c r="GI11" s="339"/>
      <c r="GJ11" s="339"/>
      <c r="GK11" s="339"/>
      <c r="GL11" s="339"/>
      <c r="GM11" s="339"/>
      <c r="GN11" s="339"/>
      <c r="GO11" s="339"/>
      <c r="GP11" s="339"/>
      <c r="GQ11" s="339"/>
      <c r="GR11" s="339"/>
      <c r="GS11" s="339"/>
      <c r="GT11" s="339"/>
      <c r="GU11" s="339"/>
      <c r="GV11" s="339"/>
      <c r="GW11" s="339"/>
      <c r="GX11" s="339"/>
      <c r="GY11" s="339"/>
      <c r="GZ11" s="339"/>
      <c r="HA11" s="339"/>
      <c r="HB11" s="339"/>
      <c r="HC11" s="339"/>
      <c r="HD11" s="339"/>
      <c r="HE11" s="339"/>
      <c r="HF11" s="339"/>
      <c r="HG11" s="339"/>
      <c r="HH11" s="339"/>
      <c r="HI11" s="339"/>
      <c r="HJ11" s="339"/>
      <c r="HK11" s="339"/>
      <c r="HL11" s="339"/>
      <c r="HM11" s="339"/>
      <c r="HN11" s="339"/>
      <c r="HO11" s="339"/>
      <c r="HP11" s="339"/>
      <c r="HQ11" s="339"/>
      <c r="HR11" s="339"/>
      <c r="HS11" s="339"/>
      <c r="HT11" s="339"/>
      <c r="HU11" s="339"/>
      <c r="HV11" s="339"/>
      <c r="HW11" s="339"/>
    </row>
    <row r="12" spans="1:245" s="14" customFormat="1" ht="12.75" customHeight="1" x14ac:dyDescent="0.2">
      <c r="A12" s="335"/>
      <c r="B12" s="335"/>
      <c r="C12" s="335"/>
      <c r="D12" s="335"/>
      <c r="E12" s="336"/>
      <c r="F12" s="337"/>
      <c r="G12" s="338"/>
      <c r="H12" s="398"/>
      <c r="I12" s="338"/>
      <c r="J12" s="576" t="s">
        <v>209</v>
      </c>
      <c r="K12" s="576"/>
      <c r="L12" s="576"/>
      <c r="M12" s="576"/>
      <c r="N12" s="340"/>
      <c r="O12" s="339"/>
      <c r="P12" s="339"/>
      <c r="Q12" s="339"/>
      <c r="R12" s="339"/>
      <c r="S12" s="339"/>
      <c r="T12" s="339"/>
      <c r="U12" s="339"/>
      <c r="V12" s="339"/>
      <c r="W12" s="339"/>
      <c r="X12" s="339"/>
      <c r="Y12" s="339"/>
      <c r="Z12" s="339"/>
      <c r="AA12" s="339"/>
      <c r="AB12" s="339"/>
      <c r="AC12" s="339"/>
      <c r="AD12" s="339"/>
      <c r="AE12" s="339"/>
      <c r="AF12" s="339"/>
      <c r="AG12" s="339"/>
      <c r="AH12" s="339"/>
      <c r="AI12" s="339"/>
      <c r="AJ12" s="339"/>
      <c r="AK12" s="339"/>
      <c r="AL12" s="339"/>
      <c r="AM12" s="339"/>
      <c r="AN12" s="339"/>
      <c r="AO12" s="339"/>
      <c r="AP12" s="339"/>
      <c r="AQ12" s="339"/>
      <c r="AR12" s="339"/>
      <c r="AS12" s="339"/>
      <c r="AT12" s="339"/>
      <c r="AU12" s="339"/>
      <c r="AV12" s="339"/>
      <c r="AW12" s="339"/>
      <c r="AX12" s="339"/>
      <c r="AY12" s="339"/>
      <c r="AZ12" s="339"/>
      <c r="BA12" s="339"/>
      <c r="BB12" s="339"/>
      <c r="BC12" s="339"/>
      <c r="BD12" s="339"/>
      <c r="BE12" s="339"/>
      <c r="BF12" s="339"/>
      <c r="BG12" s="339"/>
      <c r="BH12" s="339"/>
      <c r="BI12" s="339"/>
      <c r="BJ12" s="339"/>
      <c r="BK12" s="339"/>
      <c r="BL12" s="339"/>
      <c r="BM12" s="339"/>
      <c r="BN12" s="339"/>
      <c r="BO12" s="339"/>
      <c r="BP12" s="339"/>
      <c r="BQ12" s="339"/>
      <c r="BR12" s="339"/>
      <c r="BS12" s="339"/>
      <c r="BT12" s="339"/>
      <c r="BU12" s="339"/>
      <c r="BV12" s="339"/>
      <c r="BW12" s="339"/>
      <c r="BX12" s="339"/>
      <c r="BY12" s="339"/>
      <c r="BZ12" s="339"/>
      <c r="CA12" s="339"/>
      <c r="CB12" s="339"/>
      <c r="CC12" s="339"/>
      <c r="CD12" s="339"/>
      <c r="CE12" s="339"/>
      <c r="CF12" s="339"/>
      <c r="CG12" s="339"/>
      <c r="CH12" s="339"/>
      <c r="CI12" s="339"/>
      <c r="CJ12" s="339"/>
      <c r="CK12" s="339"/>
      <c r="CL12" s="339"/>
      <c r="CM12" s="339"/>
      <c r="CN12" s="339"/>
      <c r="CO12" s="339"/>
      <c r="CP12" s="339"/>
      <c r="CQ12" s="339"/>
      <c r="CR12" s="339"/>
      <c r="CS12" s="339"/>
      <c r="CT12" s="339"/>
      <c r="CU12" s="339"/>
      <c r="CV12" s="339"/>
      <c r="CW12" s="339"/>
      <c r="CX12" s="339"/>
      <c r="CY12" s="339"/>
      <c r="CZ12" s="339"/>
      <c r="DA12" s="339"/>
      <c r="DB12" s="339"/>
      <c r="DC12" s="339"/>
      <c r="DD12" s="339"/>
      <c r="DE12" s="339"/>
      <c r="DF12" s="339"/>
      <c r="DG12" s="339"/>
      <c r="DH12" s="339"/>
      <c r="DI12" s="339"/>
      <c r="DJ12" s="339"/>
      <c r="DK12" s="339"/>
      <c r="DL12" s="339"/>
      <c r="DM12" s="339"/>
      <c r="DN12" s="339"/>
      <c r="DO12" s="339"/>
      <c r="DP12" s="339"/>
      <c r="DQ12" s="339"/>
      <c r="DR12" s="339"/>
      <c r="DS12" s="339"/>
      <c r="DT12" s="339"/>
      <c r="DU12" s="339"/>
      <c r="DV12" s="339"/>
      <c r="DW12" s="339"/>
      <c r="DX12" s="339"/>
      <c r="DY12" s="339"/>
      <c r="DZ12" s="339"/>
      <c r="EA12" s="339"/>
      <c r="EB12" s="339"/>
      <c r="EC12" s="339"/>
      <c r="ED12" s="339"/>
      <c r="EE12" s="339"/>
      <c r="EF12" s="339"/>
      <c r="EG12" s="339"/>
      <c r="EH12" s="339"/>
      <c r="EI12" s="339"/>
      <c r="EJ12" s="339"/>
      <c r="EK12" s="339"/>
      <c r="EL12" s="339"/>
      <c r="EM12" s="339"/>
      <c r="EN12" s="339"/>
      <c r="EO12" s="339"/>
      <c r="EP12" s="339"/>
      <c r="EQ12" s="339"/>
      <c r="ER12" s="339"/>
      <c r="ES12" s="339"/>
      <c r="ET12" s="339"/>
      <c r="EU12" s="339"/>
      <c r="EV12" s="339"/>
      <c r="EW12" s="339"/>
      <c r="EX12" s="339"/>
      <c r="EY12" s="339"/>
      <c r="EZ12" s="339"/>
      <c r="FA12" s="339"/>
      <c r="FB12" s="339"/>
      <c r="FC12" s="339"/>
      <c r="FD12" s="339"/>
      <c r="FE12" s="339"/>
      <c r="FF12" s="339"/>
      <c r="FG12" s="339"/>
      <c r="FH12" s="339"/>
      <c r="FI12" s="339"/>
      <c r="FJ12" s="339"/>
      <c r="FK12" s="339"/>
      <c r="FL12" s="339"/>
      <c r="FM12" s="339"/>
      <c r="FN12" s="339"/>
      <c r="FO12" s="339"/>
      <c r="FP12" s="339"/>
      <c r="FQ12" s="339"/>
      <c r="FR12" s="339"/>
      <c r="FS12" s="339"/>
      <c r="FT12" s="339"/>
      <c r="FU12" s="339"/>
      <c r="FV12" s="339"/>
      <c r="FW12" s="339"/>
      <c r="FX12" s="339"/>
      <c r="FY12" s="339"/>
      <c r="FZ12" s="339"/>
      <c r="GA12" s="339"/>
      <c r="GB12" s="339"/>
      <c r="GC12" s="339"/>
      <c r="GD12" s="339"/>
      <c r="GE12" s="339"/>
      <c r="GF12" s="339"/>
      <c r="GG12" s="339"/>
      <c r="GH12" s="339"/>
      <c r="GI12" s="339"/>
      <c r="GJ12" s="339"/>
      <c r="GK12" s="339"/>
      <c r="GL12" s="339"/>
      <c r="GM12" s="339"/>
      <c r="GN12" s="339"/>
      <c r="GO12" s="339"/>
      <c r="GP12" s="339"/>
      <c r="GQ12" s="339"/>
      <c r="GR12" s="339"/>
      <c r="GS12" s="339"/>
      <c r="GT12" s="339"/>
      <c r="GU12" s="339"/>
      <c r="GV12" s="339"/>
      <c r="GW12" s="339"/>
      <c r="GX12" s="339"/>
      <c r="GY12" s="339"/>
      <c r="GZ12" s="339"/>
      <c r="HA12" s="339"/>
      <c r="HB12" s="339"/>
      <c r="HC12" s="339"/>
      <c r="HD12" s="339"/>
      <c r="HE12" s="339"/>
      <c r="HF12" s="339"/>
      <c r="HG12" s="339"/>
      <c r="HH12" s="339"/>
      <c r="HI12" s="339"/>
      <c r="HJ12" s="339"/>
      <c r="HK12" s="339"/>
      <c r="HL12" s="339"/>
      <c r="HM12" s="339"/>
      <c r="HN12" s="339"/>
      <c r="HO12" s="339"/>
      <c r="HP12" s="339"/>
      <c r="HQ12" s="339"/>
      <c r="HR12" s="339"/>
      <c r="HS12" s="339"/>
      <c r="HT12" s="339"/>
      <c r="HU12" s="339"/>
      <c r="HV12" s="339"/>
      <c r="HW12" s="339"/>
    </row>
    <row r="13" spans="1:245" s="16" customFormat="1" ht="9" customHeight="1" x14ac:dyDescent="0.2">
      <c r="A13" s="3"/>
      <c r="B13" s="3"/>
      <c r="C13" s="3"/>
      <c r="D13" s="21"/>
      <c r="E13" s="3"/>
      <c r="F13" s="88"/>
      <c r="G13" s="288"/>
      <c r="H13" s="4"/>
      <c r="I13" s="4"/>
      <c r="J13" s="4"/>
      <c r="K13" s="330"/>
      <c r="L13" s="330"/>
      <c r="M13" s="330"/>
      <c r="N13" s="330"/>
      <c r="O13" s="13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  <c r="HA13" s="15"/>
      <c r="HB13" s="15"/>
      <c r="HC13" s="15"/>
      <c r="HD13" s="15"/>
      <c r="HE13" s="15"/>
      <c r="HF13" s="15"/>
      <c r="HG13" s="15"/>
      <c r="HH13" s="15"/>
      <c r="HI13" s="15"/>
      <c r="HJ13" s="15"/>
      <c r="HK13" s="15"/>
      <c r="HL13" s="15"/>
      <c r="HM13" s="15"/>
      <c r="HN13" s="15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  <c r="HZ13" s="15"/>
      <c r="IA13" s="15"/>
      <c r="IB13" s="15"/>
      <c r="IC13" s="15"/>
      <c r="ID13" s="15"/>
      <c r="IE13" s="15"/>
      <c r="IF13" s="15"/>
      <c r="IG13" s="15"/>
      <c r="IH13" s="15"/>
      <c r="II13" s="15"/>
    </row>
    <row r="14" spans="1:245" s="16" customFormat="1" ht="15.75" x14ac:dyDescent="0.2">
      <c r="A14" s="577" t="s">
        <v>203</v>
      </c>
      <c r="B14" s="577"/>
      <c r="C14" s="577"/>
      <c r="D14" s="577"/>
      <c r="E14" s="577"/>
      <c r="F14" s="577"/>
      <c r="G14" s="577"/>
      <c r="H14" s="577"/>
      <c r="I14" s="577"/>
      <c r="J14" s="577"/>
      <c r="K14" s="577"/>
      <c r="L14" s="577"/>
      <c r="M14" s="577"/>
      <c r="N14" s="577"/>
      <c r="O14" s="29"/>
      <c r="P14" s="30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6"/>
      <c r="IK14" s="6"/>
    </row>
    <row r="15" spans="1:245" s="16" customFormat="1" ht="15.75" x14ac:dyDescent="0.2">
      <c r="A15" s="578" t="s">
        <v>57</v>
      </c>
      <c r="B15" s="578"/>
      <c r="C15" s="578"/>
      <c r="D15" s="578"/>
      <c r="E15" s="578"/>
      <c r="F15" s="578"/>
      <c r="G15" s="578"/>
      <c r="H15" s="578"/>
      <c r="I15" s="578"/>
      <c r="J15" s="578"/>
      <c r="K15" s="578"/>
      <c r="L15" s="578"/>
      <c r="M15" s="578"/>
      <c r="N15" s="578"/>
      <c r="O15" s="29"/>
      <c r="P15" s="30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6"/>
      <c r="IK15" s="6"/>
    </row>
    <row r="16" spans="1:245" ht="17.25" customHeight="1" x14ac:dyDescent="0.2">
      <c r="A16" s="31"/>
      <c r="B16" s="31"/>
      <c r="C16" s="31"/>
      <c r="D16" s="32"/>
      <c r="E16" s="31"/>
      <c r="G16" s="289"/>
      <c r="H16" s="44"/>
      <c r="I16" s="34"/>
      <c r="J16" s="34"/>
      <c r="K16" s="34"/>
      <c r="L16" s="657" t="s">
        <v>51</v>
      </c>
      <c r="M16" s="657"/>
      <c r="N16" s="657"/>
      <c r="O16" s="35"/>
      <c r="P16" s="34"/>
      <c r="Q16" s="10"/>
      <c r="R16" s="10"/>
      <c r="S16" s="10"/>
      <c r="T16" s="10"/>
      <c r="U16" s="10"/>
      <c r="V16" s="10"/>
      <c r="W16" s="10"/>
    </row>
    <row r="17" spans="1:245" ht="17.25" customHeight="1" x14ac:dyDescent="0.2">
      <c r="A17" s="682" t="s">
        <v>0</v>
      </c>
      <c r="B17" s="682" t="s">
        <v>1</v>
      </c>
      <c r="C17" s="682" t="s">
        <v>2</v>
      </c>
      <c r="D17" s="684" t="s">
        <v>3</v>
      </c>
      <c r="E17" s="661" t="s">
        <v>4</v>
      </c>
      <c r="F17" s="662" t="s">
        <v>5</v>
      </c>
      <c r="G17" s="579" t="s">
        <v>160</v>
      </c>
      <c r="H17" s="579" t="s">
        <v>161</v>
      </c>
      <c r="I17" s="581" t="s">
        <v>54</v>
      </c>
      <c r="J17" s="581" t="s">
        <v>117</v>
      </c>
      <c r="K17" s="686" t="s">
        <v>55</v>
      </c>
      <c r="L17" s="687"/>
      <c r="M17" s="687"/>
      <c r="N17" s="687"/>
      <c r="O17" s="35"/>
      <c r="P17" s="34"/>
      <c r="Q17" s="10"/>
      <c r="R17" s="10"/>
      <c r="S17" s="10"/>
      <c r="T17" s="10"/>
      <c r="U17" s="10"/>
      <c r="V17" s="10"/>
      <c r="W17" s="10"/>
    </row>
    <row r="18" spans="1:245" ht="17.25" customHeight="1" x14ac:dyDescent="0.2">
      <c r="A18" s="683"/>
      <c r="B18" s="683"/>
      <c r="C18" s="683"/>
      <c r="D18" s="685"/>
      <c r="E18" s="582"/>
      <c r="F18" s="663"/>
      <c r="G18" s="583"/>
      <c r="H18" s="580"/>
      <c r="I18" s="582"/>
      <c r="J18" s="582"/>
      <c r="K18" s="581" t="s">
        <v>56</v>
      </c>
      <c r="L18" s="688" t="s">
        <v>58</v>
      </c>
      <c r="M18" s="685"/>
      <c r="N18" s="685"/>
      <c r="O18" s="35"/>
      <c r="P18" s="34"/>
      <c r="Q18" s="10"/>
      <c r="R18" s="10"/>
      <c r="S18" s="10"/>
      <c r="T18" s="10"/>
      <c r="U18" s="10"/>
      <c r="V18" s="10"/>
      <c r="W18" s="10"/>
    </row>
    <row r="19" spans="1:245" ht="100.7" customHeight="1" x14ac:dyDescent="0.2">
      <c r="A19" s="683"/>
      <c r="B19" s="683"/>
      <c r="C19" s="683"/>
      <c r="D19" s="685"/>
      <c r="E19" s="582"/>
      <c r="F19" s="663"/>
      <c r="G19" s="583"/>
      <c r="H19" s="580"/>
      <c r="I19" s="582"/>
      <c r="J19" s="582"/>
      <c r="K19" s="582"/>
      <c r="L19" s="36" t="s">
        <v>43</v>
      </c>
      <c r="M19" s="36" t="s">
        <v>59</v>
      </c>
      <c r="N19" s="36" t="s">
        <v>118</v>
      </c>
      <c r="O19" s="29"/>
      <c r="P19" s="30"/>
    </row>
    <row r="20" spans="1:245" ht="19.5" customHeight="1" x14ac:dyDescent="0.2">
      <c r="A20" s="664" t="s">
        <v>102</v>
      </c>
      <c r="B20" s="665"/>
      <c r="C20" s="665"/>
      <c r="D20" s="665"/>
      <c r="E20" s="665"/>
      <c r="F20" s="665"/>
      <c r="G20" s="665"/>
      <c r="H20" s="665"/>
      <c r="I20" s="665"/>
      <c r="J20" s="665"/>
      <c r="K20" s="665"/>
      <c r="L20" s="665"/>
      <c r="M20" s="665"/>
      <c r="N20" s="666"/>
      <c r="O20" s="29"/>
      <c r="P20" s="30"/>
    </row>
    <row r="21" spans="1:245" ht="22.5" customHeight="1" x14ac:dyDescent="0.2">
      <c r="A21" s="676" t="s">
        <v>129</v>
      </c>
      <c r="B21" s="677"/>
      <c r="C21" s="677"/>
      <c r="D21" s="677"/>
      <c r="E21" s="677"/>
      <c r="F21" s="677"/>
      <c r="G21" s="677"/>
      <c r="H21" s="677"/>
      <c r="I21" s="677"/>
      <c r="J21" s="677"/>
      <c r="K21" s="677"/>
      <c r="L21" s="677"/>
      <c r="M21" s="677"/>
      <c r="N21" s="678"/>
      <c r="O21" s="29"/>
      <c r="P21" s="30"/>
    </row>
    <row r="22" spans="1:245" ht="27" customHeight="1" x14ac:dyDescent="0.2">
      <c r="A22" s="37" t="s">
        <v>6</v>
      </c>
      <c r="B22" s="138" t="s">
        <v>72</v>
      </c>
      <c r="C22" s="138"/>
      <c r="D22" s="138"/>
      <c r="E22" s="138"/>
      <c r="F22" s="138"/>
      <c r="G22" s="295"/>
      <c r="H22" s="399"/>
      <c r="I22" s="138"/>
      <c r="J22" s="138"/>
      <c r="K22" s="138"/>
      <c r="L22" s="138"/>
      <c r="M22" s="138"/>
      <c r="N22" s="138"/>
      <c r="O22" s="29"/>
      <c r="P22" s="30"/>
    </row>
    <row r="23" spans="1:245" ht="23.45" customHeight="1" x14ac:dyDescent="0.2">
      <c r="A23" s="38" t="s">
        <v>6</v>
      </c>
      <c r="B23" s="39" t="s">
        <v>6</v>
      </c>
      <c r="C23" s="658" t="s">
        <v>45</v>
      </c>
      <c r="D23" s="659"/>
      <c r="E23" s="659"/>
      <c r="F23" s="659"/>
      <c r="G23" s="659"/>
      <c r="H23" s="659"/>
      <c r="I23" s="659"/>
      <c r="J23" s="659"/>
      <c r="K23" s="659"/>
      <c r="L23" s="659"/>
      <c r="M23" s="659"/>
      <c r="N23" s="660"/>
      <c r="O23" s="29"/>
      <c r="P23" s="30"/>
    </row>
    <row r="24" spans="1:245" ht="18" customHeight="1" x14ac:dyDescent="0.2">
      <c r="A24" s="444" t="s">
        <v>6</v>
      </c>
      <c r="B24" s="441" t="s">
        <v>6</v>
      </c>
      <c r="C24" s="438" t="s">
        <v>10</v>
      </c>
      <c r="D24" s="651" t="s">
        <v>162</v>
      </c>
      <c r="E24" s="648" t="s">
        <v>21</v>
      </c>
      <c r="F24" s="221" t="s">
        <v>7</v>
      </c>
      <c r="G24" s="273">
        <v>87.3</v>
      </c>
      <c r="H24" s="231"/>
      <c r="I24" s="219"/>
      <c r="J24" s="220"/>
      <c r="K24" s="667"/>
      <c r="L24" s="668"/>
      <c r="M24" s="668"/>
      <c r="N24" s="669"/>
      <c r="O24" s="42"/>
      <c r="P24" s="44"/>
    </row>
    <row r="25" spans="1:245" ht="26.25" customHeight="1" x14ac:dyDescent="0.2">
      <c r="A25" s="444"/>
      <c r="B25" s="444"/>
      <c r="C25" s="438"/>
      <c r="D25" s="652"/>
      <c r="E25" s="512"/>
      <c r="F25" s="91" t="s">
        <v>11</v>
      </c>
      <c r="G25" s="226">
        <v>55</v>
      </c>
      <c r="H25" s="227"/>
      <c r="I25" s="201"/>
      <c r="J25" s="202"/>
      <c r="K25" s="670"/>
      <c r="L25" s="671"/>
      <c r="M25" s="671"/>
      <c r="N25" s="672"/>
      <c r="O25" s="42"/>
      <c r="P25" s="44"/>
      <c r="R25" s="15"/>
    </row>
    <row r="26" spans="1:245" ht="28.5" customHeight="1" x14ac:dyDescent="0.2">
      <c r="A26" s="444"/>
      <c r="B26" s="444"/>
      <c r="C26" s="438"/>
      <c r="D26" s="652"/>
      <c r="E26" s="512"/>
      <c r="F26" s="92" t="s">
        <v>105</v>
      </c>
      <c r="G26" s="226">
        <v>46.8</v>
      </c>
      <c r="H26" s="356"/>
      <c r="I26" s="58"/>
      <c r="J26" s="166"/>
      <c r="K26" s="673"/>
      <c r="L26" s="674"/>
      <c r="M26" s="674"/>
      <c r="N26" s="675"/>
      <c r="O26" s="42" t="s">
        <v>52</v>
      </c>
      <c r="P26" s="44"/>
    </row>
    <row r="27" spans="1:245" s="16" customFormat="1" ht="19.5" customHeight="1" x14ac:dyDescent="0.2">
      <c r="A27" s="443"/>
      <c r="B27" s="443"/>
      <c r="C27" s="440"/>
      <c r="D27" s="653"/>
      <c r="E27" s="512"/>
      <c r="F27" s="165" t="s">
        <v>65</v>
      </c>
      <c r="G27" s="294">
        <f>SUM(G24:G26)</f>
        <v>189.10000000000002</v>
      </c>
      <c r="H27" s="294">
        <f t="shared" ref="H27:J27" si="0">SUM(H24:H26)</f>
        <v>0</v>
      </c>
      <c r="I27" s="294">
        <f t="shared" si="0"/>
        <v>0</v>
      </c>
      <c r="J27" s="294">
        <f t="shared" si="0"/>
        <v>0</v>
      </c>
      <c r="K27" s="679"/>
      <c r="L27" s="680"/>
      <c r="M27" s="680"/>
      <c r="N27" s="681"/>
      <c r="O27" s="42"/>
      <c r="P27" s="44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  <c r="DZ27" s="15"/>
      <c r="EA27" s="15"/>
      <c r="EB27" s="15"/>
      <c r="EC27" s="15"/>
      <c r="ED27" s="15"/>
      <c r="EE27" s="15"/>
      <c r="EF27" s="15"/>
      <c r="EG27" s="15"/>
      <c r="EH27" s="15"/>
      <c r="EI27" s="15"/>
      <c r="EJ27" s="15"/>
      <c r="EK27" s="15"/>
      <c r="EL27" s="15"/>
      <c r="EM27" s="15"/>
      <c r="EN27" s="15"/>
      <c r="EO27" s="15"/>
      <c r="EP27" s="15"/>
      <c r="EQ27" s="15"/>
      <c r="ER27" s="15"/>
      <c r="ES27" s="15"/>
      <c r="ET27" s="15"/>
      <c r="EU27" s="15"/>
      <c r="EV27" s="15"/>
      <c r="EW27" s="15"/>
      <c r="EX27" s="15"/>
      <c r="EY27" s="15"/>
      <c r="EZ27" s="15"/>
      <c r="FA27" s="15"/>
      <c r="FB27" s="15"/>
      <c r="FC27" s="15"/>
      <c r="FD27" s="15"/>
      <c r="FE27" s="15"/>
      <c r="FF27" s="15"/>
      <c r="FG27" s="15"/>
      <c r="FH27" s="15"/>
      <c r="FI27" s="15"/>
      <c r="FJ27" s="15"/>
      <c r="FK27" s="15"/>
      <c r="FL27" s="15"/>
      <c r="FM27" s="15"/>
      <c r="FN27" s="15"/>
      <c r="FO27" s="15"/>
      <c r="FP27" s="15"/>
      <c r="FQ27" s="15"/>
      <c r="FR27" s="15"/>
      <c r="FS27" s="15"/>
      <c r="FT27" s="15"/>
      <c r="FU27" s="15"/>
      <c r="FV27" s="15"/>
      <c r="FW27" s="15"/>
      <c r="FX27" s="15"/>
      <c r="FY27" s="15"/>
      <c r="FZ27" s="15"/>
      <c r="GA27" s="15"/>
      <c r="GB27" s="15"/>
      <c r="GC27" s="15"/>
      <c r="GD27" s="15"/>
      <c r="GE27" s="15"/>
      <c r="GF27" s="15"/>
      <c r="GG27" s="15"/>
      <c r="GH27" s="15"/>
      <c r="GI27" s="15"/>
      <c r="GJ27" s="15"/>
      <c r="GK27" s="15"/>
      <c r="GL27" s="15"/>
      <c r="GM27" s="15"/>
      <c r="GN27" s="15"/>
      <c r="GO27" s="15"/>
      <c r="GP27" s="15"/>
      <c r="GQ27" s="15"/>
      <c r="GR27" s="15"/>
      <c r="GS27" s="15"/>
      <c r="GT27" s="15"/>
      <c r="GU27" s="15"/>
      <c r="GV27" s="15"/>
      <c r="GW27" s="15"/>
      <c r="GX27" s="15"/>
      <c r="GY27" s="15"/>
      <c r="GZ27" s="15"/>
      <c r="HA27" s="15"/>
      <c r="HB27" s="15"/>
      <c r="HC27" s="15"/>
      <c r="HD27" s="15"/>
      <c r="HE27" s="15"/>
      <c r="HF27" s="15"/>
      <c r="HG27" s="15"/>
      <c r="HH27" s="15"/>
      <c r="HI27" s="15"/>
      <c r="HJ27" s="15"/>
      <c r="HK27" s="15"/>
      <c r="HL27" s="15"/>
      <c r="HM27" s="15"/>
      <c r="HN27" s="15"/>
      <c r="HO27" s="15"/>
      <c r="HP27" s="15"/>
      <c r="HQ27" s="15"/>
      <c r="HR27" s="15"/>
      <c r="HS27" s="15"/>
      <c r="HT27" s="15"/>
      <c r="HU27" s="15"/>
      <c r="HV27" s="15"/>
      <c r="HW27" s="15"/>
      <c r="HX27" s="15"/>
      <c r="HY27" s="15"/>
      <c r="HZ27" s="15"/>
      <c r="IA27" s="15"/>
      <c r="IB27" s="15"/>
      <c r="IC27" s="15"/>
      <c r="ID27" s="15"/>
      <c r="IE27" s="15"/>
      <c r="IF27" s="15"/>
      <c r="IG27" s="15"/>
      <c r="IH27" s="15"/>
      <c r="II27" s="15"/>
    </row>
    <row r="28" spans="1:245" s="16" customFormat="1" ht="65.25" customHeight="1" x14ac:dyDescent="0.2">
      <c r="A28" s="846" t="s">
        <v>6</v>
      </c>
      <c r="B28" s="847" t="s">
        <v>6</v>
      </c>
      <c r="C28" s="848" t="s">
        <v>12</v>
      </c>
      <c r="D28" s="850" t="s">
        <v>163</v>
      </c>
      <c r="E28" s="851" t="s">
        <v>21</v>
      </c>
      <c r="F28" s="256" t="s">
        <v>7</v>
      </c>
      <c r="G28" s="257">
        <v>275</v>
      </c>
      <c r="H28" s="262"/>
      <c r="I28" s="257"/>
      <c r="J28" s="257"/>
      <c r="K28" s="261"/>
      <c r="L28" s="258"/>
      <c r="M28" s="259"/>
      <c r="N28" s="259"/>
      <c r="O28" s="259">
        <v>700</v>
      </c>
      <c r="P28" s="269"/>
      <c r="Q28" s="44"/>
      <c r="R28" s="44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  <c r="EN28" s="15"/>
      <c r="EO28" s="15"/>
      <c r="EP28" s="15"/>
      <c r="EQ28" s="15"/>
      <c r="ER28" s="15"/>
      <c r="ES28" s="15"/>
      <c r="ET28" s="15"/>
      <c r="EU28" s="15"/>
      <c r="EV28" s="15"/>
      <c r="EW28" s="15"/>
      <c r="EX28" s="15"/>
      <c r="EY28" s="15"/>
      <c r="EZ28" s="15"/>
      <c r="FA28" s="15"/>
      <c r="FB28" s="15"/>
      <c r="FC28" s="15"/>
      <c r="FD28" s="15"/>
      <c r="FE28" s="15"/>
      <c r="FF28" s="15"/>
      <c r="FG28" s="15"/>
      <c r="FH28" s="15"/>
      <c r="FI28" s="15"/>
      <c r="FJ28" s="15"/>
      <c r="FK28" s="15"/>
      <c r="FL28" s="15"/>
      <c r="FM28" s="15"/>
      <c r="FN28" s="15"/>
      <c r="FO28" s="15"/>
      <c r="FP28" s="15"/>
      <c r="FQ28" s="15"/>
      <c r="FR28" s="15"/>
      <c r="FS28" s="15"/>
      <c r="FT28" s="15"/>
      <c r="FU28" s="15"/>
      <c r="FV28" s="15"/>
      <c r="FW28" s="15"/>
      <c r="FX28" s="15"/>
      <c r="FY28" s="15"/>
      <c r="FZ28" s="15"/>
      <c r="GA28" s="15"/>
      <c r="GB28" s="15"/>
      <c r="GC28" s="15"/>
      <c r="GD28" s="15"/>
      <c r="GE28" s="15"/>
      <c r="GF28" s="15"/>
      <c r="GG28" s="15"/>
      <c r="GH28" s="15"/>
      <c r="GI28" s="15"/>
      <c r="GJ28" s="15"/>
      <c r="GK28" s="15"/>
      <c r="GL28" s="15"/>
      <c r="GM28" s="15"/>
      <c r="GN28" s="15"/>
      <c r="GO28" s="15"/>
      <c r="GP28" s="15"/>
      <c r="GQ28" s="15"/>
      <c r="GR28" s="15"/>
      <c r="GS28" s="15"/>
      <c r="GT28" s="15"/>
      <c r="GU28" s="15"/>
      <c r="GV28" s="15"/>
      <c r="GW28" s="15"/>
      <c r="GX28" s="15"/>
      <c r="GY28" s="15"/>
      <c r="GZ28" s="15"/>
      <c r="HA28" s="15"/>
      <c r="HB28" s="15"/>
      <c r="HC28" s="15"/>
      <c r="HD28" s="15"/>
      <c r="HE28" s="15"/>
      <c r="HF28" s="15"/>
      <c r="HG28" s="15"/>
      <c r="HH28" s="15"/>
      <c r="HI28" s="15"/>
      <c r="HJ28" s="15"/>
      <c r="HK28" s="15"/>
      <c r="HL28" s="15"/>
      <c r="HM28" s="15"/>
      <c r="HN28" s="15"/>
      <c r="HO28" s="15"/>
      <c r="HP28" s="15"/>
      <c r="HQ28" s="15"/>
      <c r="HR28" s="15"/>
      <c r="HS28" s="15"/>
      <c r="HT28" s="15"/>
      <c r="HU28" s="15"/>
      <c r="HV28" s="15"/>
      <c r="HW28" s="15"/>
      <c r="HX28" s="15"/>
      <c r="HY28" s="15"/>
      <c r="HZ28" s="15"/>
      <c r="IA28" s="15"/>
      <c r="IB28" s="15"/>
      <c r="IC28" s="15"/>
      <c r="ID28" s="15"/>
      <c r="IE28" s="15"/>
      <c r="IF28" s="15"/>
      <c r="IG28" s="15"/>
      <c r="IH28" s="15"/>
      <c r="II28" s="15"/>
      <c r="IJ28" s="15"/>
      <c r="IK28" s="15"/>
    </row>
    <row r="29" spans="1:245" s="16" customFormat="1" ht="21" customHeight="1" x14ac:dyDescent="0.2">
      <c r="A29" s="846"/>
      <c r="B29" s="846"/>
      <c r="C29" s="849"/>
      <c r="D29" s="850"/>
      <c r="E29" s="851"/>
      <c r="F29" s="260" t="s">
        <v>65</v>
      </c>
      <c r="G29" s="254">
        <f>G28</f>
        <v>275</v>
      </c>
      <c r="H29" s="254">
        <f t="shared" ref="H29:J29" si="1">H28</f>
        <v>0</v>
      </c>
      <c r="I29" s="254">
        <f t="shared" si="1"/>
        <v>0</v>
      </c>
      <c r="J29" s="254">
        <f t="shared" si="1"/>
        <v>0</v>
      </c>
      <c r="K29" s="888"/>
      <c r="L29" s="889"/>
      <c r="M29" s="889"/>
      <c r="N29" s="890"/>
      <c r="O29" s="272"/>
      <c r="P29" s="269"/>
      <c r="Q29" s="43"/>
      <c r="R29" s="44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  <c r="DZ29" s="15"/>
      <c r="EA29" s="15"/>
      <c r="EB29" s="15"/>
      <c r="EC29" s="15"/>
      <c r="ED29" s="15"/>
      <c r="EE29" s="15"/>
      <c r="EF29" s="15"/>
      <c r="EG29" s="15"/>
      <c r="EH29" s="15"/>
      <c r="EI29" s="15"/>
      <c r="EJ29" s="15"/>
      <c r="EK29" s="15"/>
      <c r="EL29" s="15"/>
      <c r="EM29" s="15"/>
      <c r="EN29" s="15"/>
      <c r="EO29" s="15"/>
      <c r="EP29" s="15"/>
      <c r="EQ29" s="15"/>
      <c r="ER29" s="15"/>
      <c r="ES29" s="15"/>
      <c r="ET29" s="15"/>
      <c r="EU29" s="15"/>
      <c r="EV29" s="15"/>
      <c r="EW29" s="15"/>
      <c r="EX29" s="15"/>
      <c r="EY29" s="15"/>
      <c r="EZ29" s="15"/>
      <c r="FA29" s="15"/>
      <c r="FB29" s="15"/>
      <c r="FC29" s="15"/>
      <c r="FD29" s="15"/>
      <c r="FE29" s="15"/>
      <c r="FF29" s="15"/>
      <c r="FG29" s="15"/>
      <c r="FH29" s="15"/>
      <c r="FI29" s="15"/>
      <c r="FJ29" s="15"/>
      <c r="FK29" s="15"/>
      <c r="FL29" s="15"/>
      <c r="FM29" s="15"/>
      <c r="FN29" s="15"/>
      <c r="FO29" s="15"/>
      <c r="FP29" s="15"/>
      <c r="FQ29" s="15"/>
      <c r="FR29" s="15"/>
      <c r="FS29" s="15"/>
      <c r="FT29" s="15"/>
      <c r="FU29" s="15"/>
      <c r="FV29" s="15"/>
      <c r="FW29" s="15"/>
      <c r="FX29" s="15"/>
      <c r="FY29" s="15"/>
      <c r="FZ29" s="15"/>
      <c r="GA29" s="15"/>
      <c r="GB29" s="15"/>
      <c r="GC29" s="15"/>
      <c r="GD29" s="15"/>
      <c r="GE29" s="15"/>
      <c r="GF29" s="15"/>
      <c r="GG29" s="15"/>
      <c r="GH29" s="15"/>
      <c r="GI29" s="15"/>
      <c r="GJ29" s="15"/>
      <c r="GK29" s="15"/>
      <c r="GL29" s="15"/>
      <c r="GM29" s="15"/>
      <c r="GN29" s="15"/>
      <c r="GO29" s="15"/>
      <c r="GP29" s="15"/>
      <c r="GQ29" s="15"/>
      <c r="GR29" s="15"/>
      <c r="GS29" s="15"/>
      <c r="GT29" s="15"/>
      <c r="GU29" s="15"/>
      <c r="GV29" s="15"/>
      <c r="GW29" s="15"/>
      <c r="GX29" s="15"/>
      <c r="GY29" s="15"/>
      <c r="GZ29" s="15"/>
      <c r="HA29" s="15"/>
      <c r="HB29" s="15"/>
      <c r="HC29" s="15"/>
      <c r="HD29" s="15"/>
      <c r="HE29" s="15"/>
      <c r="HF29" s="15"/>
      <c r="HG29" s="15"/>
      <c r="HH29" s="15"/>
      <c r="HI29" s="15"/>
      <c r="HJ29" s="15"/>
      <c r="HK29" s="15"/>
      <c r="HL29" s="15"/>
      <c r="HM29" s="15"/>
      <c r="HN29" s="15"/>
      <c r="HO29" s="15"/>
      <c r="HP29" s="15"/>
      <c r="HQ29" s="15"/>
      <c r="HR29" s="15"/>
      <c r="HS29" s="15"/>
      <c r="HT29" s="15"/>
      <c r="HU29" s="15"/>
      <c r="HV29" s="15"/>
      <c r="HW29" s="15"/>
      <c r="HX29" s="15"/>
      <c r="HY29" s="15"/>
      <c r="HZ29" s="15"/>
      <c r="IA29" s="15"/>
      <c r="IB29" s="15"/>
      <c r="IC29" s="15"/>
      <c r="ID29" s="15"/>
      <c r="IE29" s="15"/>
      <c r="IF29" s="15"/>
      <c r="IG29" s="15"/>
      <c r="IH29" s="15"/>
      <c r="II29" s="15"/>
      <c r="IJ29" s="15"/>
      <c r="IK29" s="15"/>
    </row>
    <row r="30" spans="1:245" ht="32.25" customHeight="1" x14ac:dyDescent="0.2">
      <c r="A30" s="444" t="s">
        <v>6</v>
      </c>
      <c r="B30" s="441" t="s">
        <v>6</v>
      </c>
      <c r="C30" s="438" t="s">
        <v>13</v>
      </c>
      <c r="D30" s="645" t="s">
        <v>134</v>
      </c>
      <c r="E30" s="648" t="s">
        <v>21</v>
      </c>
      <c r="F30" s="649" t="s">
        <v>107</v>
      </c>
      <c r="G30" s="654">
        <v>691.9</v>
      </c>
      <c r="H30" s="636">
        <v>941.6</v>
      </c>
      <c r="I30" s="585">
        <v>682</v>
      </c>
      <c r="J30" s="585">
        <v>729</v>
      </c>
      <c r="K30" s="887" t="s">
        <v>175</v>
      </c>
      <c r="L30" s="637">
        <v>3</v>
      </c>
      <c r="M30" s="637">
        <v>3</v>
      </c>
      <c r="N30" s="637">
        <v>3</v>
      </c>
      <c r="O30" s="42"/>
      <c r="P30" s="408"/>
      <c r="Q30" s="408"/>
      <c r="R30" s="408"/>
    </row>
    <row r="31" spans="1:245" s="16" customFormat="1" ht="38.25" customHeight="1" x14ac:dyDescent="0.2">
      <c r="A31" s="443"/>
      <c r="B31" s="584"/>
      <c r="C31" s="440"/>
      <c r="D31" s="646"/>
      <c r="E31" s="512"/>
      <c r="F31" s="649"/>
      <c r="G31" s="655"/>
      <c r="H31" s="636"/>
      <c r="I31" s="585"/>
      <c r="J31" s="585"/>
      <c r="K31" s="887"/>
      <c r="L31" s="637"/>
      <c r="M31" s="637"/>
      <c r="N31" s="637"/>
      <c r="O31" s="42"/>
      <c r="P31" s="408"/>
      <c r="Q31" s="408"/>
      <c r="R31" s="408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  <c r="DX31" s="15"/>
      <c r="DY31" s="15"/>
      <c r="DZ31" s="15"/>
      <c r="EA31" s="15"/>
      <c r="EB31" s="15"/>
      <c r="EC31" s="15"/>
      <c r="ED31" s="15"/>
      <c r="EE31" s="15"/>
      <c r="EF31" s="15"/>
      <c r="EG31" s="15"/>
      <c r="EH31" s="15"/>
      <c r="EI31" s="15"/>
      <c r="EJ31" s="15"/>
      <c r="EK31" s="15"/>
      <c r="EL31" s="15"/>
      <c r="EM31" s="15"/>
      <c r="EN31" s="15"/>
      <c r="EO31" s="15"/>
      <c r="EP31" s="15"/>
      <c r="EQ31" s="15"/>
      <c r="ER31" s="15"/>
      <c r="ES31" s="15"/>
      <c r="ET31" s="15"/>
      <c r="EU31" s="15"/>
      <c r="EV31" s="15"/>
      <c r="EW31" s="15"/>
      <c r="EX31" s="15"/>
      <c r="EY31" s="15"/>
      <c r="EZ31" s="15"/>
      <c r="FA31" s="15"/>
      <c r="FB31" s="15"/>
      <c r="FC31" s="15"/>
      <c r="FD31" s="15"/>
      <c r="FE31" s="15"/>
      <c r="FF31" s="15"/>
      <c r="FG31" s="15"/>
      <c r="FH31" s="15"/>
      <c r="FI31" s="15"/>
      <c r="FJ31" s="15"/>
      <c r="FK31" s="15"/>
      <c r="FL31" s="15"/>
      <c r="FM31" s="15"/>
      <c r="FN31" s="15"/>
      <c r="FO31" s="15"/>
      <c r="FP31" s="15"/>
      <c r="FQ31" s="15"/>
      <c r="FR31" s="15"/>
      <c r="FS31" s="15"/>
      <c r="FT31" s="15"/>
      <c r="FU31" s="15"/>
      <c r="FV31" s="15"/>
      <c r="FW31" s="15"/>
      <c r="FX31" s="15"/>
      <c r="FY31" s="15"/>
      <c r="FZ31" s="15"/>
      <c r="GA31" s="15"/>
      <c r="GB31" s="15"/>
      <c r="GC31" s="15"/>
      <c r="GD31" s="15"/>
      <c r="GE31" s="15"/>
      <c r="GF31" s="15"/>
      <c r="GG31" s="15"/>
      <c r="GH31" s="15"/>
      <c r="GI31" s="15"/>
      <c r="GJ31" s="15"/>
      <c r="GK31" s="15"/>
      <c r="GL31" s="15"/>
      <c r="GM31" s="15"/>
      <c r="GN31" s="15"/>
      <c r="GO31" s="15"/>
      <c r="GP31" s="15"/>
      <c r="GQ31" s="15"/>
      <c r="GR31" s="15"/>
      <c r="GS31" s="15"/>
      <c r="GT31" s="15"/>
      <c r="GU31" s="15"/>
      <c r="GV31" s="15"/>
      <c r="GW31" s="15"/>
      <c r="GX31" s="15"/>
      <c r="GY31" s="15"/>
      <c r="GZ31" s="15"/>
      <c r="HA31" s="15"/>
      <c r="HB31" s="15"/>
      <c r="HC31" s="15"/>
      <c r="HD31" s="15"/>
      <c r="HE31" s="15"/>
      <c r="HF31" s="15"/>
      <c r="HG31" s="15"/>
      <c r="HH31" s="15"/>
      <c r="HI31" s="15"/>
      <c r="HJ31" s="15"/>
      <c r="HK31" s="15"/>
      <c r="HL31" s="15"/>
      <c r="HM31" s="15"/>
      <c r="HN31" s="15"/>
      <c r="HO31" s="15"/>
      <c r="HP31" s="15"/>
      <c r="HQ31" s="15"/>
      <c r="HR31" s="15"/>
      <c r="HS31" s="15"/>
      <c r="HT31" s="15"/>
      <c r="HU31" s="15"/>
      <c r="HV31" s="15"/>
      <c r="HW31" s="15"/>
      <c r="HX31" s="15"/>
      <c r="HY31" s="15"/>
      <c r="HZ31" s="15"/>
      <c r="IA31" s="15"/>
      <c r="IB31" s="15"/>
      <c r="IC31" s="15"/>
      <c r="ID31" s="15"/>
      <c r="IE31" s="15"/>
      <c r="IF31" s="15"/>
      <c r="IG31" s="15"/>
      <c r="IH31" s="15"/>
      <c r="II31" s="15"/>
    </row>
    <row r="32" spans="1:245" s="16" customFormat="1" ht="22.5" customHeight="1" x14ac:dyDescent="0.2">
      <c r="A32" s="443"/>
      <c r="B32" s="584"/>
      <c r="C32" s="440"/>
      <c r="D32" s="647"/>
      <c r="E32" s="512"/>
      <c r="F32" s="143" t="s">
        <v>65</v>
      </c>
      <c r="G32" s="293">
        <f>SUM(G30)</f>
        <v>691.9</v>
      </c>
      <c r="H32" s="293">
        <f t="shared" ref="H32:J32" si="2">SUM(H30)</f>
        <v>941.6</v>
      </c>
      <c r="I32" s="293">
        <f t="shared" si="2"/>
        <v>682</v>
      </c>
      <c r="J32" s="293">
        <f t="shared" si="2"/>
        <v>729</v>
      </c>
      <c r="K32" s="628"/>
      <c r="L32" s="629"/>
      <c r="M32" s="629"/>
      <c r="N32" s="630"/>
      <c r="O32" s="42"/>
      <c r="P32" s="44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  <c r="DU32" s="15"/>
      <c r="DV32" s="15"/>
      <c r="DW32" s="15"/>
      <c r="DX32" s="15"/>
      <c r="DY32" s="15"/>
      <c r="DZ32" s="15"/>
      <c r="EA32" s="15"/>
      <c r="EB32" s="15"/>
      <c r="EC32" s="15"/>
      <c r="ED32" s="15"/>
      <c r="EE32" s="15"/>
      <c r="EF32" s="15"/>
      <c r="EG32" s="15"/>
      <c r="EH32" s="15"/>
      <c r="EI32" s="15"/>
      <c r="EJ32" s="15"/>
      <c r="EK32" s="15"/>
      <c r="EL32" s="15"/>
      <c r="EM32" s="15"/>
      <c r="EN32" s="15"/>
      <c r="EO32" s="15"/>
      <c r="EP32" s="15"/>
      <c r="EQ32" s="15"/>
      <c r="ER32" s="15"/>
      <c r="ES32" s="15"/>
      <c r="ET32" s="15"/>
      <c r="EU32" s="15"/>
      <c r="EV32" s="15"/>
      <c r="EW32" s="15"/>
      <c r="EX32" s="15"/>
      <c r="EY32" s="15"/>
      <c r="EZ32" s="15"/>
      <c r="FA32" s="15"/>
      <c r="FB32" s="15"/>
      <c r="FC32" s="15"/>
      <c r="FD32" s="15"/>
      <c r="FE32" s="15"/>
      <c r="FF32" s="15"/>
      <c r="FG32" s="15"/>
      <c r="FH32" s="15"/>
      <c r="FI32" s="15"/>
      <c r="FJ32" s="15"/>
      <c r="FK32" s="15"/>
      <c r="FL32" s="15"/>
      <c r="FM32" s="15"/>
      <c r="FN32" s="15"/>
      <c r="FO32" s="15"/>
      <c r="FP32" s="15"/>
      <c r="FQ32" s="15"/>
      <c r="FR32" s="15"/>
      <c r="FS32" s="15"/>
      <c r="FT32" s="15"/>
      <c r="FU32" s="15"/>
      <c r="FV32" s="15"/>
      <c r="FW32" s="15"/>
      <c r="FX32" s="15"/>
      <c r="FY32" s="15"/>
      <c r="FZ32" s="15"/>
      <c r="GA32" s="15"/>
      <c r="GB32" s="15"/>
      <c r="GC32" s="15"/>
      <c r="GD32" s="15"/>
      <c r="GE32" s="15"/>
      <c r="GF32" s="15"/>
      <c r="GG32" s="15"/>
      <c r="GH32" s="15"/>
      <c r="GI32" s="15"/>
      <c r="GJ32" s="15"/>
      <c r="GK32" s="15"/>
      <c r="GL32" s="15"/>
      <c r="GM32" s="15"/>
      <c r="GN32" s="15"/>
      <c r="GO32" s="15"/>
      <c r="GP32" s="15"/>
      <c r="GQ32" s="15"/>
      <c r="GR32" s="15"/>
      <c r="GS32" s="15"/>
      <c r="GT32" s="15"/>
      <c r="GU32" s="15"/>
      <c r="GV32" s="15"/>
      <c r="GW32" s="15"/>
      <c r="GX32" s="15"/>
      <c r="GY32" s="15"/>
      <c r="GZ32" s="15"/>
      <c r="HA32" s="15"/>
      <c r="HB32" s="15"/>
      <c r="HC32" s="15"/>
      <c r="HD32" s="15"/>
      <c r="HE32" s="15"/>
      <c r="HF32" s="15"/>
      <c r="HG32" s="15"/>
      <c r="HH32" s="15"/>
      <c r="HI32" s="15"/>
      <c r="HJ32" s="15"/>
      <c r="HK32" s="15"/>
      <c r="HL32" s="15"/>
      <c r="HM32" s="15"/>
      <c r="HN32" s="15"/>
      <c r="HO32" s="15"/>
      <c r="HP32" s="15"/>
      <c r="HQ32" s="15"/>
      <c r="HR32" s="15"/>
      <c r="HS32" s="15"/>
      <c r="HT32" s="15"/>
      <c r="HU32" s="15"/>
      <c r="HV32" s="15"/>
      <c r="HW32" s="15"/>
      <c r="HX32" s="15"/>
      <c r="HY32" s="15"/>
      <c r="HZ32" s="15"/>
      <c r="IA32" s="15"/>
      <c r="IB32" s="15"/>
      <c r="IC32" s="15"/>
      <c r="ID32" s="15"/>
      <c r="IE32" s="15"/>
      <c r="IF32" s="15"/>
      <c r="IG32" s="15"/>
      <c r="IH32" s="15"/>
      <c r="II32" s="15"/>
    </row>
    <row r="33" spans="1:243" ht="45.75" customHeight="1" x14ac:dyDescent="0.2">
      <c r="A33" s="444" t="s">
        <v>6</v>
      </c>
      <c r="B33" s="441" t="s">
        <v>6</v>
      </c>
      <c r="C33" s="631" t="s">
        <v>14</v>
      </c>
      <c r="D33" s="522" t="s">
        <v>146</v>
      </c>
      <c r="E33" s="650" t="s">
        <v>130</v>
      </c>
      <c r="F33" s="144" t="s">
        <v>7</v>
      </c>
      <c r="G33" s="226">
        <v>50</v>
      </c>
      <c r="H33" s="356">
        <v>35</v>
      </c>
      <c r="I33" s="204">
        <v>42</v>
      </c>
      <c r="J33" s="204">
        <v>44.9</v>
      </c>
      <c r="K33" s="303" t="s">
        <v>225</v>
      </c>
      <c r="L33" s="305">
        <v>80</v>
      </c>
      <c r="M33" s="304">
        <v>90</v>
      </c>
      <c r="N33" s="304">
        <v>95</v>
      </c>
      <c r="O33" s="42">
        <v>35</v>
      </c>
      <c r="P33" s="478"/>
      <c r="Q33" s="478"/>
      <c r="R33" s="478"/>
    </row>
    <row r="34" spans="1:243" ht="20.25" customHeight="1" x14ac:dyDescent="0.2">
      <c r="A34" s="444"/>
      <c r="B34" s="441"/>
      <c r="C34" s="631"/>
      <c r="D34" s="489"/>
      <c r="E34" s="513"/>
      <c r="F34" s="90" t="s">
        <v>65</v>
      </c>
      <c r="G34" s="45">
        <f>G33</f>
        <v>50</v>
      </c>
      <c r="H34" s="45">
        <f t="shared" ref="H34:J34" si="3">H33</f>
        <v>35</v>
      </c>
      <c r="I34" s="45">
        <f t="shared" si="3"/>
        <v>42</v>
      </c>
      <c r="J34" s="45">
        <f t="shared" si="3"/>
        <v>44.9</v>
      </c>
      <c r="K34" s="531"/>
      <c r="L34" s="532"/>
      <c r="M34" s="532"/>
      <c r="N34" s="533"/>
      <c r="O34" s="42"/>
      <c r="P34" s="44"/>
    </row>
    <row r="35" spans="1:243" s="16" customFormat="1" ht="33" customHeight="1" x14ac:dyDescent="0.2">
      <c r="A35" s="501" t="s">
        <v>6</v>
      </c>
      <c r="B35" s="504" t="s">
        <v>6</v>
      </c>
      <c r="C35" s="633" t="s">
        <v>20</v>
      </c>
      <c r="D35" s="632" t="s">
        <v>135</v>
      </c>
      <c r="E35" s="511" t="s">
        <v>130</v>
      </c>
      <c r="F35" s="116" t="s">
        <v>107</v>
      </c>
      <c r="G35" s="205">
        <v>51.5</v>
      </c>
      <c r="H35" s="229">
        <v>106.2</v>
      </c>
      <c r="I35" s="205">
        <v>241.3</v>
      </c>
      <c r="J35" s="205">
        <v>257.89999999999998</v>
      </c>
      <c r="K35" s="514" t="s">
        <v>218</v>
      </c>
      <c r="L35" s="592">
        <v>35</v>
      </c>
      <c r="M35" s="592">
        <v>70</v>
      </c>
      <c r="N35" s="592">
        <v>80</v>
      </c>
      <c r="O35" s="42"/>
      <c r="P35" s="44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  <c r="CR35" s="15"/>
      <c r="CS35" s="15"/>
      <c r="CT35" s="15"/>
      <c r="CU35" s="15"/>
      <c r="CV35" s="15"/>
      <c r="CW35" s="15"/>
      <c r="CX35" s="15"/>
      <c r="CY35" s="15"/>
      <c r="CZ35" s="15"/>
      <c r="DA35" s="15"/>
      <c r="DB35" s="15"/>
      <c r="DC35" s="15"/>
      <c r="DD35" s="15"/>
      <c r="DE35" s="15"/>
      <c r="DF35" s="15"/>
      <c r="DG35" s="15"/>
      <c r="DH35" s="15"/>
      <c r="DI35" s="15"/>
      <c r="DJ35" s="15"/>
      <c r="DK35" s="15"/>
      <c r="DL35" s="15"/>
      <c r="DM35" s="15"/>
      <c r="DN35" s="15"/>
      <c r="DO35" s="15"/>
      <c r="DP35" s="15"/>
      <c r="DQ35" s="15"/>
      <c r="DR35" s="15"/>
      <c r="DS35" s="15"/>
      <c r="DT35" s="15"/>
      <c r="DU35" s="15"/>
      <c r="DV35" s="15"/>
      <c r="DW35" s="15"/>
      <c r="DX35" s="15"/>
      <c r="DY35" s="15"/>
      <c r="DZ35" s="15"/>
      <c r="EA35" s="15"/>
      <c r="EB35" s="15"/>
      <c r="EC35" s="15"/>
      <c r="ED35" s="15"/>
      <c r="EE35" s="15"/>
      <c r="EF35" s="15"/>
      <c r="EG35" s="15"/>
      <c r="EH35" s="15"/>
      <c r="EI35" s="15"/>
      <c r="EJ35" s="15"/>
      <c r="EK35" s="15"/>
      <c r="EL35" s="15"/>
      <c r="EM35" s="15"/>
      <c r="EN35" s="15"/>
      <c r="EO35" s="15"/>
      <c r="EP35" s="15"/>
      <c r="EQ35" s="15"/>
      <c r="ER35" s="15"/>
      <c r="ES35" s="15"/>
      <c r="ET35" s="15"/>
      <c r="EU35" s="15"/>
      <c r="EV35" s="15"/>
      <c r="EW35" s="15"/>
      <c r="EX35" s="15"/>
      <c r="EY35" s="15"/>
      <c r="EZ35" s="15"/>
      <c r="FA35" s="15"/>
      <c r="FB35" s="15"/>
      <c r="FC35" s="15"/>
      <c r="FD35" s="15"/>
      <c r="FE35" s="15"/>
      <c r="FF35" s="15"/>
      <c r="FG35" s="15"/>
      <c r="FH35" s="15"/>
      <c r="FI35" s="15"/>
      <c r="FJ35" s="15"/>
      <c r="FK35" s="15"/>
      <c r="FL35" s="15"/>
      <c r="FM35" s="15"/>
      <c r="FN35" s="15"/>
      <c r="FO35" s="15"/>
      <c r="FP35" s="15"/>
      <c r="FQ35" s="15"/>
      <c r="FR35" s="15"/>
      <c r="FS35" s="15"/>
      <c r="FT35" s="15"/>
      <c r="FU35" s="15"/>
      <c r="FV35" s="15"/>
      <c r="FW35" s="15"/>
      <c r="FX35" s="15"/>
      <c r="FY35" s="15"/>
      <c r="FZ35" s="15"/>
      <c r="GA35" s="15"/>
      <c r="GB35" s="15"/>
      <c r="GC35" s="15"/>
      <c r="GD35" s="15"/>
      <c r="GE35" s="15"/>
      <c r="GF35" s="15"/>
      <c r="GG35" s="15"/>
      <c r="GH35" s="15"/>
      <c r="GI35" s="15"/>
      <c r="GJ35" s="15"/>
      <c r="GK35" s="15"/>
      <c r="GL35" s="15"/>
      <c r="GM35" s="15"/>
      <c r="GN35" s="15"/>
      <c r="GO35" s="15"/>
      <c r="GP35" s="15"/>
      <c r="GQ35" s="15"/>
      <c r="GR35" s="15"/>
      <c r="GS35" s="15"/>
      <c r="GT35" s="15"/>
      <c r="GU35" s="15"/>
      <c r="GV35" s="15"/>
      <c r="GW35" s="15"/>
      <c r="GX35" s="15"/>
      <c r="GY35" s="15"/>
      <c r="GZ35" s="15"/>
      <c r="HA35" s="15"/>
      <c r="HB35" s="15"/>
      <c r="HC35" s="15"/>
      <c r="HD35" s="15"/>
      <c r="HE35" s="15"/>
      <c r="HF35" s="15"/>
      <c r="HG35" s="15"/>
      <c r="HH35" s="15"/>
      <c r="HI35" s="15"/>
      <c r="HJ35" s="15"/>
      <c r="HK35" s="15"/>
      <c r="HL35" s="15"/>
      <c r="HM35" s="15"/>
      <c r="HN35" s="15"/>
      <c r="HO35" s="15"/>
      <c r="HP35" s="15"/>
      <c r="HQ35" s="15"/>
      <c r="HR35" s="15"/>
      <c r="HS35" s="15"/>
      <c r="HT35" s="15"/>
      <c r="HU35" s="15"/>
      <c r="HV35" s="15"/>
      <c r="HW35" s="15"/>
      <c r="HX35" s="15"/>
      <c r="HY35" s="15"/>
      <c r="HZ35" s="15"/>
      <c r="IA35" s="15"/>
      <c r="IB35" s="15"/>
      <c r="IC35" s="15"/>
      <c r="ID35" s="15"/>
      <c r="IE35" s="15"/>
      <c r="IF35" s="15"/>
      <c r="IG35" s="15"/>
      <c r="IH35" s="15"/>
      <c r="II35" s="15"/>
    </row>
    <row r="36" spans="1:243" s="16" customFormat="1" ht="28.5" customHeight="1" x14ac:dyDescent="0.2">
      <c r="A36" s="502"/>
      <c r="B36" s="505"/>
      <c r="C36" s="634"/>
      <c r="D36" s="632"/>
      <c r="E36" s="512"/>
      <c r="F36" s="93" t="s">
        <v>7</v>
      </c>
      <c r="G36" s="205">
        <v>38</v>
      </c>
      <c r="H36" s="229">
        <v>50</v>
      </c>
      <c r="I36" s="48"/>
      <c r="J36" s="48"/>
      <c r="K36" s="515"/>
      <c r="L36" s="593"/>
      <c r="M36" s="593"/>
      <c r="N36" s="593"/>
      <c r="O36" s="42"/>
      <c r="P36" s="44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5"/>
      <c r="DW36" s="15"/>
      <c r="DX36" s="15"/>
      <c r="DY36" s="15"/>
      <c r="DZ36" s="15"/>
      <c r="EA36" s="15"/>
      <c r="EB36" s="15"/>
      <c r="EC36" s="15"/>
      <c r="ED36" s="15"/>
      <c r="EE36" s="15"/>
      <c r="EF36" s="15"/>
      <c r="EG36" s="15"/>
      <c r="EH36" s="15"/>
      <c r="EI36" s="15"/>
      <c r="EJ36" s="15"/>
      <c r="EK36" s="15"/>
      <c r="EL36" s="15"/>
      <c r="EM36" s="15"/>
      <c r="EN36" s="15"/>
      <c r="EO36" s="15"/>
      <c r="EP36" s="15"/>
      <c r="EQ36" s="15"/>
      <c r="ER36" s="15"/>
      <c r="ES36" s="15"/>
      <c r="ET36" s="15"/>
      <c r="EU36" s="15"/>
      <c r="EV36" s="15"/>
      <c r="EW36" s="15"/>
      <c r="EX36" s="15"/>
      <c r="EY36" s="15"/>
      <c r="EZ36" s="15"/>
      <c r="FA36" s="15"/>
      <c r="FB36" s="15"/>
      <c r="FC36" s="15"/>
      <c r="FD36" s="15"/>
      <c r="FE36" s="15"/>
      <c r="FF36" s="15"/>
      <c r="FG36" s="15"/>
      <c r="FH36" s="15"/>
      <c r="FI36" s="15"/>
      <c r="FJ36" s="15"/>
      <c r="FK36" s="15"/>
      <c r="FL36" s="15"/>
      <c r="FM36" s="15"/>
      <c r="FN36" s="15"/>
      <c r="FO36" s="15"/>
      <c r="FP36" s="15"/>
      <c r="FQ36" s="15"/>
      <c r="FR36" s="15"/>
      <c r="FS36" s="15"/>
      <c r="FT36" s="15"/>
      <c r="FU36" s="15"/>
      <c r="FV36" s="15"/>
      <c r="FW36" s="15"/>
      <c r="FX36" s="15"/>
      <c r="FY36" s="15"/>
      <c r="FZ36" s="15"/>
      <c r="GA36" s="15"/>
      <c r="GB36" s="15"/>
      <c r="GC36" s="15"/>
      <c r="GD36" s="15"/>
      <c r="GE36" s="15"/>
      <c r="GF36" s="15"/>
      <c r="GG36" s="15"/>
      <c r="GH36" s="15"/>
      <c r="GI36" s="15"/>
      <c r="GJ36" s="15"/>
      <c r="GK36" s="15"/>
      <c r="GL36" s="15"/>
      <c r="GM36" s="15"/>
      <c r="GN36" s="15"/>
      <c r="GO36" s="15"/>
      <c r="GP36" s="15"/>
      <c r="GQ36" s="15"/>
      <c r="GR36" s="15"/>
      <c r="GS36" s="15"/>
      <c r="GT36" s="15"/>
      <c r="GU36" s="15"/>
      <c r="GV36" s="15"/>
      <c r="GW36" s="15"/>
      <c r="GX36" s="15"/>
      <c r="GY36" s="15"/>
      <c r="GZ36" s="15"/>
      <c r="HA36" s="15"/>
      <c r="HB36" s="15"/>
      <c r="HC36" s="15"/>
      <c r="HD36" s="15"/>
      <c r="HE36" s="15"/>
      <c r="HF36" s="15"/>
      <c r="HG36" s="15"/>
      <c r="HH36" s="15"/>
      <c r="HI36" s="15"/>
      <c r="HJ36" s="15"/>
      <c r="HK36" s="15"/>
      <c r="HL36" s="15"/>
      <c r="HM36" s="15"/>
      <c r="HN36" s="15"/>
      <c r="HO36" s="15"/>
      <c r="HP36" s="15"/>
      <c r="HQ36" s="15"/>
      <c r="HR36" s="15"/>
      <c r="HS36" s="15"/>
      <c r="HT36" s="15"/>
      <c r="HU36" s="15"/>
      <c r="HV36" s="15"/>
      <c r="HW36" s="15"/>
      <c r="HX36" s="15"/>
      <c r="HY36" s="15"/>
      <c r="HZ36" s="15"/>
      <c r="IA36" s="15"/>
      <c r="IB36" s="15"/>
      <c r="IC36" s="15"/>
      <c r="ID36" s="15"/>
      <c r="IE36" s="15"/>
      <c r="IF36" s="15"/>
      <c r="IG36" s="15"/>
      <c r="IH36" s="15"/>
      <c r="II36" s="15"/>
    </row>
    <row r="37" spans="1:243" s="16" customFormat="1" ht="18.75" customHeight="1" x14ac:dyDescent="0.2">
      <c r="A37" s="503"/>
      <c r="B37" s="506"/>
      <c r="C37" s="635"/>
      <c r="D37" s="632"/>
      <c r="E37" s="513"/>
      <c r="F37" s="90" t="s">
        <v>65</v>
      </c>
      <c r="G37" s="49">
        <f t="shared" ref="G37:J37" si="4">SUM(G35,G36)</f>
        <v>89.5</v>
      </c>
      <c r="H37" s="49">
        <f t="shared" si="4"/>
        <v>156.19999999999999</v>
      </c>
      <c r="I37" s="49">
        <f t="shared" si="4"/>
        <v>241.3</v>
      </c>
      <c r="J37" s="49">
        <f t="shared" si="4"/>
        <v>257.89999999999998</v>
      </c>
      <c r="K37" s="531"/>
      <c r="L37" s="532"/>
      <c r="M37" s="532"/>
      <c r="N37" s="533"/>
      <c r="O37" s="42"/>
      <c r="P37" s="44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  <c r="DZ37" s="15"/>
      <c r="EA37" s="15"/>
      <c r="EB37" s="15"/>
      <c r="EC37" s="15"/>
      <c r="ED37" s="15"/>
      <c r="EE37" s="15"/>
      <c r="EF37" s="15"/>
      <c r="EG37" s="15"/>
      <c r="EH37" s="15"/>
      <c r="EI37" s="15"/>
      <c r="EJ37" s="15"/>
      <c r="EK37" s="15"/>
      <c r="EL37" s="15"/>
      <c r="EM37" s="15"/>
      <c r="EN37" s="15"/>
      <c r="EO37" s="15"/>
      <c r="EP37" s="15"/>
      <c r="EQ37" s="15"/>
      <c r="ER37" s="15"/>
      <c r="ES37" s="15"/>
      <c r="ET37" s="15"/>
      <c r="EU37" s="15"/>
      <c r="EV37" s="15"/>
      <c r="EW37" s="15"/>
      <c r="EX37" s="15"/>
      <c r="EY37" s="15"/>
      <c r="EZ37" s="15"/>
      <c r="FA37" s="15"/>
      <c r="FB37" s="15"/>
      <c r="FC37" s="15"/>
      <c r="FD37" s="15"/>
      <c r="FE37" s="15"/>
      <c r="FF37" s="15"/>
      <c r="FG37" s="15"/>
      <c r="FH37" s="15"/>
      <c r="FI37" s="15"/>
      <c r="FJ37" s="15"/>
      <c r="FK37" s="15"/>
      <c r="FL37" s="15"/>
      <c r="FM37" s="15"/>
      <c r="FN37" s="15"/>
      <c r="FO37" s="15"/>
      <c r="FP37" s="15"/>
      <c r="FQ37" s="15"/>
      <c r="FR37" s="15"/>
      <c r="FS37" s="15"/>
      <c r="FT37" s="15"/>
      <c r="FU37" s="15"/>
      <c r="FV37" s="15"/>
      <c r="FW37" s="15"/>
      <c r="FX37" s="15"/>
      <c r="FY37" s="15"/>
      <c r="FZ37" s="15"/>
      <c r="GA37" s="15"/>
      <c r="GB37" s="15"/>
      <c r="GC37" s="15"/>
      <c r="GD37" s="15"/>
      <c r="GE37" s="15"/>
      <c r="GF37" s="15"/>
      <c r="GG37" s="15"/>
      <c r="GH37" s="15"/>
      <c r="GI37" s="15"/>
      <c r="GJ37" s="15"/>
      <c r="GK37" s="15"/>
      <c r="GL37" s="15"/>
      <c r="GM37" s="15"/>
      <c r="GN37" s="15"/>
      <c r="GO37" s="15"/>
      <c r="GP37" s="15"/>
      <c r="GQ37" s="15"/>
      <c r="GR37" s="15"/>
      <c r="GS37" s="15"/>
      <c r="GT37" s="15"/>
      <c r="GU37" s="15"/>
      <c r="GV37" s="15"/>
      <c r="GW37" s="15"/>
      <c r="GX37" s="15"/>
      <c r="GY37" s="15"/>
      <c r="GZ37" s="15"/>
      <c r="HA37" s="15"/>
      <c r="HB37" s="15"/>
      <c r="HC37" s="15"/>
      <c r="HD37" s="15"/>
      <c r="HE37" s="15"/>
      <c r="HF37" s="15"/>
      <c r="HG37" s="15"/>
      <c r="HH37" s="15"/>
      <c r="HI37" s="15"/>
      <c r="HJ37" s="15"/>
      <c r="HK37" s="15"/>
      <c r="HL37" s="15"/>
      <c r="HM37" s="15"/>
      <c r="HN37" s="15"/>
      <c r="HO37" s="15"/>
      <c r="HP37" s="15"/>
      <c r="HQ37" s="15"/>
      <c r="HR37" s="15"/>
      <c r="HS37" s="15"/>
      <c r="HT37" s="15"/>
      <c r="HU37" s="15"/>
      <c r="HV37" s="15"/>
      <c r="HW37" s="15"/>
      <c r="HX37" s="15"/>
      <c r="HY37" s="15"/>
      <c r="HZ37" s="15"/>
      <c r="IA37" s="15"/>
      <c r="IB37" s="15"/>
      <c r="IC37" s="15"/>
      <c r="ID37" s="15"/>
      <c r="IE37" s="15"/>
      <c r="IF37" s="15"/>
      <c r="IG37" s="15"/>
      <c r="IH37" s="15"/>
      <c r="II37" s="15"/>
    </row>
    <row r="38" spans="1:243" s="16" customFormat="1" ht="39.75" customHeight="1" x14ac:dyDescent="0.2">
      <c r="A38" s="444" t="s">
        <v>6</v>
      </c>
      <c r="B38" s="441" t="s">
        <v>6</v>
      </c>
      <c r="C38" s="438" t="s">
        <v>21</v>
      </c>
      <c r="D38" s="651" t="s">
        <v>133</v>
      </c>
      <c r="E38" s="648" t="s">
        <v>21</v>
      </c>
      <c r="F38" s="221" t="s">
        <v>7</v>
      </c>
      <c r="G38" s="244"/>
      <c r="H38" s="419" t="s">
        <v>233</v>
      </c>
      <c r="I38" s="219">
        <v>430.2</v>
      </c>
      <c r="J38" s="220">
        <v>459.8</v>
      </c>
      <c r="K38" s="656" t="s">
        <v>175</v>
      </c>
      <c r="L38" s="595">
        <v>3</v>
      </c>
      <c r="M38" s="538">
        <v>3</v>
      </c>
      <c r="N38" s="540">
        <v>3</v>
      </c>
      <c r="O38" s="42"/>
      <c r="P38" s="418"/>
      <c r="Q38" s="418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  <c r="DZ38" s="15"/>
      <c r="EA38" s="15"/>
      <c r="EB38" s="15"/>
      <c r="EC38" s="15"/>
      <c r="ED38" s="15"/>
      <c r="EE38" s="15"/>
      <c r="EF38" s="15"/>
      <c r="EG38" s="15"/>
      <c r="EH38" s="15"/>
      <c r="EI38" s="15"/>
      <c r="EJ38" s="15"/>
      <c r="EK38" s="15"/>
      <c r="EL38" s="15"/>
      <c r="EM38" s="15"/>
      <c r="EN38" s="15"/>
      <c r="EO38" s="15"/>
      <c r="EP38" s="15"/>
      <c r="EQ38" s="15"/>
      <c r="ER38" s="15"/>
      <c r="ES38" s="15"/>
      <c r="ET38" s="15"/>
      <c r="EU38" s="15"/>
      <c r="EV38" s="15"/>
      <c r="EW38" s="15"/>
      <c r="EX38" s="15"/>
      <c r="EY38" s="15"/>
      <c r="EZ38" s="15"/>
      <c r="FA38" s="15"/>
      <c r="FB38" s="15"/>
      <c r="FC38" s="15"/>
      <c r="FD38" s="15"/>
      <c r="FE38" s="15"/>
      <c r="FF38" s="15"/>
      <c r="FG38" s="15"/>
      <c r="FH38" s="15"/>
      <c r="FI38" s="15"/>
      <c r="FJ38" s="15"/>
      <c r="FK38" s="15"/>
      <c r="FL38" s="15"/>
      <c r="FM38" s="15"/>
      <c r="FN38" s="15"/>
      <c r="FO38" s="15"/>
      <c r="FP38" s="15"/>
      <c r="FQ38" s="15"/>
      <c r="FR38" s="15"/>
      <c r="FS38" s="15"/>
      <c r="FT38" s="15"/>
      <c r="FU38" s="15"/>
      <c r="FV38" s="15"/>
      <c r="FW38" s="15"/>
      <c r="FX38" s="15"/>
      <c r="FY38" s="15"/>
      <c r="FZ38" s="15"/>
      <c r="GA38" s="15"/>
      <c r="GB38" s="15"/>
      <c r="GC38" s="15"/>
      <c r="GD38" s="15"/>
      <c r="GE38" s="15"/>
      <c r="GF38" s="15"/>
      <c r="GG38" s="15"/>
      <c r="GH38" s="15"/>
      <c r="GI38" s="15"/>
      <c r="GJ38" s="15"/>
      <c r="GK38" s="15"/>
      <c r="GL38" s="15"/>
      <c r="GM38" s="15"/>
      <c r="GN38" s="15"/>
      <c r="GO38" s="15"/>
      <c r="GP38" s="15"/>
      <c r="GQ38" s="15"/>
      <c r="GR38" s="15"/>
      <c r="GS38" s="15"/>
      <c r="GT38" s="15"/>
      <c r="GU38" s="15"/>
      <c r="GV38" s="15"/>
      <c r="GW38" s="15"/>
      <c r="GX38" s="15"/>
      <c r="GY38" s="15"/>
      <c r="GZ38" s="15"/>
      <c r="HA38" s="15"/>
      <c r="HB38" s="15"/>
      <c r="HC38" s="15"/>
      <c r="HD38" s="15"/>
      <c r="HE38" s="15"/>
      <c r="HF38" s="15"/>
      <c r="HG38" s="15"/>
      <c r="HH38" s="15"/>
      <c r="HI38" s="15"/>
      <c r="HJ38" s="15"/>
      <c r="HK38" s="15"/>
      <c r="HL38" s="15"/>
      <c r="HM38" s="15"/>
      <c r="HN38" s="15"/>
      <c r="HO38" s="15"/>
      <c r="HP38" s="15"/>
      <c r="HQ38" s="15"/>
      <c r="HR38" s="15"/>
      <c r="HS38" s="15"/>
      <c r="HT38" s="15"/>
      <c r="HU38" s="15"/>
      <c r="HV38" s="15"/>
      <c r="HW38" s="15"/>
      <c r="HX38" s="15"/>
      <c r="HY38" s="15"/>
      <c r="HZ38" s="15"/>
      <c r="IA38" s="15"/>
      <c r="IB38" s="15"/>
      <c r="IC38" s="15"/>
      <c r="ID38" s="15"/>
      <c r="IE38" s="15"/>
      <c r="IF38" s="15"/>
      <c r="IG38" s="15"/>
      <c r="IH38" s="15"/>
      <c r="II38" s="15"/>
    </row>
    <row r="39" spans="1:243" s="16" customFormat="1" ht="33" customHeight="1" x14ac:dyDescent="0.2">
      <c r="A39" s="444"/>
      <c r="B39" s="444"/>
      <c r="C39" s="438"/>
      <c r="D39" s="652"/>
      <c r="E39" s="512"/>
      <c r="F39" s="222" t="s">
        <v>11</v>
      </c>
      <c r="G39" s="226"/>
      <c r="H39" s="227"/>
      <c r="I39" s="201"/>
      <c r="J39" s="202"/>
      <c r="K39" s="476"/>
      <c r="L39" s="596"/>
      <c r="M39" s="539"/>
      <c r="N39" s="541"/>
      <c r="O39" s="42"/>
      <c r="P39" s="44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</row>
    <row r="40" spans="1:243" s="16" customFormat="1" ht="25.5" customHeight="1" x14ac:dyDescent="0.2">
      <c r="A40" s="443"/>
      <c r="B40" s="443"/>
      <c r="C40" s="440"/>
      <c r="D40" s="653"/>
      <c r="E40" s="512"/>
      <c r="F40" s="165" t="s">
        <v>65</v>
      </c>
      <c r="G40" s="234">
        <f>SUM(G38+G39)</f>
        <v>0</v>
      </c>
      <c r="H40" s="234">
        <f t="shared" ref="H40:J40" si="5">SUM(H38+H39)</f>
        <v>440</v>
      </c>
      <c r="I40" s="234">
        <f t="shared" si="5"/>
        <v>430.2</v>
      </c>
      <c r="J40" s="234">
        <f t="shared" si="5"/>
        <v>459.8</v>
      </c>
      <c r="K40" s="642"/>
      <c r="L40" s="643"/>
      <c r="M40" s="643"/>
      <c r="N40" s="644"/>
      <c r="O40" s="42"/>
      <c r="P40" s="44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  <c r="DV40" s="15"/>
      <c r="DW40" s="15"/>
      <c r="DX40" s="15"/>
      <c r="DY40" s="15"/>
      <c r="DZ40" s="15"/>
      <c r="EA40" s="15"/>
      <c r="EB40" s="15"/>
      <c r="EC40" s="15"/>
      <c r="ED40" s="15"/>
      <c r="EE40" s="15"/>
      <c r="EF40" s="15"/>
      <c r="EG40" s="15"/>
      <c r="EH40" s="15"/>
      <c r="EI40" s="15"/>
      <c r="EJ40" s="15"/>
      <c r="EK40" s="15"/>
      <c r="EL40" s="15"/>
      <c r="EM40" s="15"/>
      <c r="EN40" s="15"/>
      <c r="EO40" s="15"/>
      <c r="EP40" s="15"/>
      <c r="EQ40" s="15"/>
      <c r="ER40" s="15"/>
      <c r="ES40" s="15"/>
      <c r="ET40" s="15"/>
      <c r="EU40" s="15"/>
      <c r="EV40" s="15"/>
      <c r="EW40" s="15"/>
      <c r="EX40" s="15"/>
      <c r="EY40" s="15"/>
      <c r="EZ40" s="15"/>
      <c r="FA40" s="15"/>
      <c r="FB40" s="15"/>
      <c r="FC40" s="15"/>
      <c r="FD40" s="15"/>
      <c r="FE40" s="15"/>
      <c r="FF40" s="15"/>
      <c r="FG40" s="15"/>
      <c r="FH40" s="15"/>
      <c r="FI40" s="15"/>
      <c r="FJ40" s="15"/>
      <c r="FK40" s="15"/>
      <c r="FL40" s="15"/>
      <c r="FM40" s="15"/>
      <c r="FN40" s="15"/>
      <c r="FO40" s="15"/>
      <c r="FP40" s="15"/>
      <c r="FQ40" s="15"/>
      <c r="FR40" s="15"/>
      <c r="FS40" s="15"/>
      <c r="FT40" s="15"/>
      <c r="FU40" s="15"/>
      <c r="FV40" s="15"/>
      <c r="FW40" s="15"/>
      <c r="FX40" s="15"/>
      <c r="FY40" s="15"/>
      <c r="FZ40" s="15"/>
      <c r="GA40" s="15"/>
      <c r="GB40" s="15"/>
      <c r="GC40" s="15"/>
      <c r="GD40" s="15"/>
      <c r="GE40" s="15"/>
      <c r="GF40" s="15"/>
      <c r="GG40" s="15"/>
      <c r="GH40" s="15"/>
      <c r="GI40" s="15"/>
      <c r="GJ40" s="15"/>
      <c r="GK40" s="15"/>
      <c r="GL40" s="15"/>
      <c r="GM40" s="15"/>
      <c r="GN40" s="15"/>
      <c r="GO40" s="15"/>
      <c r="GP40" s="15"/>
      <c r="GQ40" s="15"/>
      <c r="GR40" s="15"/>
      <c r="GS40" s="15"/>
      <c r="GT40" s="15"/>
      <c r="GU40" s="15"/>
      <c r="GV40" s="15"/>
      <c r="GW40" s="15"/>
      <c r="GX40" s="15"/>
      <c r="GY40" s="15"/>
      <c r="GZ40" s="15"/>
      <c r="HA40" s="15"/>
      <c r="HB40" s="15"/>
      <c r="HC40" s="15"/>
      <c r="HD40" s="15"/>
      <c r="HE40" s="15"/>
      <c r="HF40" s="15"/>
      <c r="HG40" s="15"/>
      <c r="HH40" s="15"/>
      <c r="HI40" s="15"/>
      <c r="HJ40" s="15"/>
      <c r="HK40" s="15"/>
      <c r="HL40" s="15"/>
      <c r="HM40" s="15"/>
      <c r="HN40" s="15"/>
      <c r="HO40" s="15"/>
      <c r="HP40" s="15"/>
      <c r="HQ40" s="15"/>
      <c r="HR40" s="15"/>
      <c r="HS40" s="15"/>
      <c r="HT40" s="15"/>
      <c r="HU40" s="15"/>
      <c r="HV40" s="15"/>
      <c r="HW40" s="15"/>
      <c r="HX40" s="15"/>
      <c r="HY40" s="15"/>
      <c r="HZ40" s="15"/>
      <c r="IA40" s="15"/>
      <c r="IB40" s="15"/>
      <c r="IC40" s="15"/>
      <c r="ID40" s="15"/>
      <c r="IE40" s="15"/>
      <c r="IF40" s="15"/>
      <c r="IG40" s="15"/>
      <c r="IH40" s="15"/>
      <c r="II40" s="15"/>
    </row>
    <row r="41" spans="1:243" ht="21" customHeight="1" x14ac:dyDescent="0.2">
      <c r="A41" s="38" t="s">
        <v>6</v>
      </c>
      <c r="B41" s="39" t="s">
        <v>6</v>
      </c>
      <c r="C41" s="589" t="s">
        <v>67</v>
      </c>
      <c r="D41" s="590"/>
      <c r="E41" s="590"/>
      <c r="F41" s="591"/>
      <c r="G41" s="296">
        <f>SUM(G27+G29+G32+G34+G37+G40)</f>
        <v>1295.5</v>
      </c>
      <c r="H41" s="296">
        <f t="shared" ref="H41:J41" si="6">SUM(H27+H29+H32+H34+H37+H40)</f>
        <v>1572.8</v>
      </c>
      <c r="I41" s="296">
        <f t="shared" si="6"/>
        <v>1395.5</v>
      </c>
      <c r="J41" s="296">
        <f t="shared" si="6"/>
        <v>1491.6</v>
      </c>
      <c r="K41" s="534"/>
      <c r="L41" s="535"/>
      <c r="M41" s="535"/>
      <c r="N41" s="536"/>
      <c r="O41" s="42"/>
      <c r="P41" s="44"/>
    </row>
    <row r="42" spans="1:243" ht="21" customHeight="1" x14ac:dyDescent="0.2">
      <c r="A42" s="38" t="s">
        <v>6</v>
      </c>
      <c r="B42" s="39" t="s">
        <v>8</v>
      </c>
      <c r="C42" s="467" t="s">
        <v>44</v>
      </c>
      <c r="D42" s="468"/>
      <c r="E42" s="468"/>
      <c r="F42" s="468"/>
      <c r="G42" s="468"/>
      <c r="H42" s="468"/>
      <c r="I42" s="468"/>
      <c r="J42" s="468"/>
      <c r="K42" s="468"/>
      <c r="L42" s="468"/>
      <c r="M42" s="468"/>
      <c r="N42" s="469"/>
      <c r="O42" s="42"/>
      <c r="P42" s="44"/>
    </row>
    <row r="43" spans="1:243" ht="31.5" customHeight="1" x14ac:dyDescent="0.2">
      <c r="A43" s="444" t="s">
        <v>6</v>
      </c>
      <c r="B43" s="441" t="s">
        <v>8</v>
      </c>
      <c r="C43" s="466" t="s">
        <v>6</v>
      </c>
      <c r="D43" s="489" t="s">
        <v>147</v>
      </c>
      <c r="E43" s="516" t="s">
        <v>60</v>
      </c>
      <c r="F43" s="91" t="s">
        <v>7</v>
      </c>
      <c r="G43" s="379">
        <v>691.1</v>
      </c>
      <c r="H43" s="380">
        <v>828.4</v>
      </c>
      <c r="I43" s="127">
        <v>816.6</v>
      </c>
      <c r="J43" s="127">
        <v>872.9</v>
      </c>
      <c r="K43" s="594" t="s">
        <v>176</v>
      </c>
      <c r="L43" s="586">
        <v>16</v>
      </c>
      <c r="M43" s="570">
        <v>16</v>
      </c>
      <c r="N43" s="570">
        <v>16</v>
      </c>
      <c r="O43" s="42">
        <v>626.29999999999995</v>
      </c>
      <c r="P43" s="565"/>
      <c r="Q43" s="565"/>
      <c r="R43" s="565"/>
      <c r="S43" s="9"/>
      <c r="T43" s="9"/>
    </row>
    <row r="44" spans="1:243" s="16" customFormat="1" ht="30.75" customHeight="1" x14ac:dyDescent="0.2">
      <c r="A44" s="443"/>
      <c r="B44" s="584"/>
      <c r="C44" s="638"/>
      <c r="D44" s="519"/>
      <c r="E44" s="517"/>
      <c r="F44" s="329" t="s">
        <v>108</v>
      </c>
      <c r="G44" s="381">
        <v>16.600000000000001</v>
      </c>
      <c r="H44" s="382">
        <v>130.9</v>
      </c>
      <c r="I44" s="360"/>
      <c r="J44" s="360"/>
      <c r="K44" s="543"/>
      <c r="L44" s="587"/>
      <c r="M44" s="570"/>
      <c r="N44" s="570"/>
      <c r="O44" s="42"/>
      <c r="P44" s="56"/>
      <c r="Q44" s="9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  <c r="DV44" s="15"/>
      <c r="DW44" s="15"/>
      <c r="DX44" s="15"/>
      <c r="DY44" s="15"/>
      <c r="DZ44" s="15"/>
      <c r="EA44" s="15"/>
      <c r="EB44" s="15"/>
      <c r="EC44" s="15"/>
      <c r="ED44" s="15"/>
      <c r="EE44" s="15"/>
      <c r="EF44" s="15"/>
      <c r="EG44" s="15"/>
      <c r="EH44" s="15"/>
      <c r="EI44" s="15"/>
      <c r="EJ44" s="15"/>
      <c r="EK44" s="15"/>
      <c r="EL44" s="15"/>
      <c r="EM44" s="15"/>
      <c r="EN44" s="15"/>
      <c r="EO44" s="15"/>
      <c r="EP44" s="15"/>
      <c r="EQ44" s="15"/>
      <c r="ER44" s="15"/>
      <c r="ES44" s="15"/>
      <c r="ET44" s="15"/>
      <c r="EU44" s="15"/>
      <c r="EV44" s="15"/>
      <c r="EW44" s="15"/>
      <c r="EX44" s="15"/>
      <c r="EY44" s="15"/>
      <c r="EZ44" s="15"/>
      <c r="FA44" s="15"/>
      <c r="FB44" s="15"/>
      <c r="FC44" s="15"/>
      <c r="FD44" s="15"/>
      <c r="FE44" s="15"/>
      <c r="FF44" s="15"/>
      <c r="FG44" s="15"/>
      <c r="FH44" s="15"/>
      <c r="FI44" s="15"/>
      <c r="FJ44" s="15"/>
      <c r="FK44" s="15"/>
      <c r="FL44" s="15"/>
      <c r="FM44" s="15"/>
      <c r="FN44" s="15"/>
      <c r="FO44" s="15"/>
      <c r="FP44" s="15"/>
      <c r="FQ44" s="15"/>
      <c r="FR44" s="15"/>
      <c r="FS44" s="15"/>
      <c r="FT44" s="15"/>
      <c r="FU44" s="15"/>
      <c r="FV44" s="15"/>
      <c r="FW44" s="15"/>
      <c r="FX44" s="15"/>
      <c r="FY44" s="15"/>
      <c r="FZ44" s="15"/>
      <c r="GA44" s="15"/>
      <c r="GB44" s="15"/>
      <c r="GC44" s="15"/>
      <c r="GD44" s="15"/>
      <c r="GE44" s="15"/>
      <c r="GF44" s="15"/>
      <c r="GG44" s="15"/>
      <c r="GH44" s="15"/>
      <c r="GI44" s="15"/>
      <c r="GJ44" s="15"/>
      <c r="GK44" s="15"/>
      <c r="GL44" s="15"/>
      <c r="GM44" s="15"/>
      <c r="GN44" s="15"/>
      <c r="GO44" s="15"/>
      <c r="GP44" s="15"/>
      <c r="GQ44" s="15"/>
      <c r="GR44" s="15"/>
      <c r="GS44" s="15"/>
      <c r="GT44" s="15"/>
      <c r="GU44" s="15"/>
      <c r="GV44" s="15"/>
      <c r="GW44" s="15"/>
      <c r="GX44" s="15"/>
      <c r="GY44" s="15"/>
      <c r="GZ44" s="15"/>
      <c r="HA44" s="15"/>
      <c r="HB44" s="15"/>
      <c r="HC44" s="15"/>
      <c r="HD44" s="15"/>
      <c r="HE44" s="15"/>
      <c r="HF44" s="15"/>
      <c r="HG44" s="15"/>
      <c r="HH44" s="15"/>
      <c r="HI44" s="15"/>
      <c r="HJ44" s="15"/>
      <c r="HK44" s="15"/>
      <c r="HL44" s="15"/>
      <c r="HM44" s="15"/>
      <c r="HN44" s="15"/>
      <c r="HO44" s="15"/>
      <c r="HP44" s="15"/>
      <c r="HQ44" s="15"/>
      <c r="HR44" s="15"/>
      <c r="HS44" s="15"/>
      <c r="HT44" s="15"/>
      <c r="HU44" s="15"/>
      <c r="HV44" s="15"/>
      <c r="HW44" s="15"/>
      <c r="HX44" s="15"/>
      <c r="HY44" s="15"/>
      <c r="HZ44" s="15"/>
      <c r="IA44" s="15"/>
      <c r="IB44" s="15"/>
      <c r="IC44" s="15"/>
      <c r="ID44" s="15"/>
      <c r="IE44" s="15"/>
      <c r="IF44" s="15"/>
      <c r="IG44" s="15"/>
      <c r="IH44" s="15"/>
      <c r="II44" s="15"/>
    </row>
    <row r="45" spans="1:243" ht="29.25" customHeight="1" x14ac:dyDescent="0.2">
      <c r="A45" s="444"/>
      <c r="B45" s="441"/>
      <c r="C45" s="466"/>
      <c r="D45" s="489"/>
      <c r="E45" s="516"/>
      <c r="F45" s="116" t="s">
        <v>107</v>
      </c>
      <c r="G45" s="379">
        <v>154.4</v>
      </c>
      <c r="H45" s="380">
        <v>228.1</v>
      </c>
      <c r="I45" s="127">
        <v>162.6</v>
      </c>
      <c r="J45" s="127">
        <v>173.8</v>
      </c>
      <c r="K45" s="543"/>
      <c r="L45" s="587"/>
      <c r="M45" s="570"/>
      <c r="N45" s="570"/>
      <c r="O45" s="42">
        <v>146.5</v>
      </c>
      <c r="P45" s="408"/>
      <c r="Q45" s="409"/>
      <c r="R45" s="409"/>
      <c r="S45" s="9"/>
    </row>
    <row r="46" spans="1:243" ht="26.25" customHeight="1" x14ac:dyDescent="0.2">
      <c r="A46" s="444"/>
      <c r="B46" s="441"/>
      <c r="C46" s="466"/>
      <c r="D46" s="489"/>
      <c r="E46" s="516"/>
      <c r="F46" s="94" t="s">
        <v>11</v>
      </c>
      <c r="G46" s="377">
        <v>75</v>
      </c>
      <c r="H46" s="378">
        <v>78</v>
      </c>
      <c r="I46" s="206">
        <v>68.2</v>
      </c>
      <c r="J46" s="206">
        <v>72.900000000000006</v>
      </c>
      <c r="K46" s="543"/>
      <c r="L46" s="587"/>
      <c r="M46" s="570"/>
      <c r="N46" s="570"/>
      <c r="O46" s="42">
        <v>48</v>
      </c>
      <c r="P46" s="409"/>
      <c r="Q46" s="409"/>
      <c r="R46" s="409"/>
    </row>
    <row r="47" spans="1:243" s="16" customFormat="1" ht="30" customHeight="1" x14ac:dyDescent="0.2">
      <c r="A47" s="443"/>
      <c r="B47" s="584"/>
      <c r="C47" s="638"/>
      <c r="D47" s="519"/>
      <c r="E47" s="518"/>
      <c r="F47" s="200" t="s">
        <v>169</v>
      </c>
      <c r="G47" s="376">
        <v>9.3000000000000007</v>
      </c>
      <c r="H47" s="232" t="s">
        <v>207</v>
      </c>
      <c r="I47" s="203"/>
      <c r="J47" s="203"/>
      <c r="K47" s="544"/>
      <c r="L47" s="588"/>
      <c r="M47" s="570"/>
      <c r="N47" s="570"/>
      <c r="O47" s="42"/>
      <c r="P47" s="44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  <c r="DX47" s="15"/>
      <c r="DY47" s="15"/>
      <c r="DZ47" s="15"/>
      <c r="EA47" s="15"/>
      <c r="EB47" s="15"/>
      <c r="EC47" s="15"/>
      <c r="ED47" s="15"/>
      <c r="EE47" s="15"/>
      <c r="EF47" s="15"/>
      <c r="EG47" s="15"/>
      <c r="EH47" s="15"/>
      <c r="EI47" s="15"/>
      <c r="EJ47" s="15"/>
      <c r="EK47" s="15"/>
      <c r="EL47" s="15"/>
      <c r="EM47" s="15"/>
      <c r="EN47" s="15"/>
      <c r="EO47" s="15"/>
      <c r="EP47" s="15"/>
      <c r="EQ47" s="15"/>
      <c r="ER47" s="15"/>
      <c r="ES47" s="15"/>
      <c r="ET47" s="15"/>
      <c r="EU47" s="15"/>
      <c r="EV47" s="15"/>
      <c r="EW47" s="15"/>
      <c r="EX47" s="15"/>
      <c r="EY47" s="15"/>
      <c r="EZ47" s="15"/>
      <c r="FA47" s="15"/>
      <c r="FB47" s="15"/>
      <c r="FC47" s="15"/>
      <c r="FD47" s="15"/>
      <c r="FE47" s="15"/>
      <c r="FF47" s="15"/>
      <c r="FG47" s="15"/>
      <c r="FH47" s="15"/>
      <c r="FI47" s="15"/>
      <c r="FJ47" s="15"/>
      <c r="FK47" s="15"/>
      <c r="FL47" s="15"/>
      <c r="FM47" s="15"/>
      <c r="FN47" s="15"/>
      <c r="FO47" s="15"/>
      <c r="FP47" s="15"/>
      <c r="FQ47" s="15"/>
      <c r="FR47" s="15"/>
      <c r="FS47" s="15"/>
      <c r="FT47" s="15"/>
      <c r="FU47" s="15"/>
      <c r="FV47" s="15"/>
      <c r="FW47" s="15"/>
      <c r="FX47" s="15"/>
      <c r="FY47" s="15"/>
      <c r="FZ47" s="15"/>
      <c r="GA47" s="15"/>
      <c r="GB47" s="15"/>
      <c r="GC47" s="15"/>
      <c r="GD47" s="15"/>
      <c r="GE47" s="15"/>
      <c r="GF47" s="15"/>
      <c r="GG47" s="15"/>
      <c r="GH47" s="15"/>
      <c r="GI47" s="15"/>
      <c r="GJ47" s="15"/>
      <c r="GK47" s="15"/>
      <c r="GL47" s="15"/>
      <c r="GM47" s="15"/>
      <c r="GN47" s="15"/>
      <c r="GO47" s="15"/>
      <c r="GP47" s="15"/>
      <c r="GQ47" s="15"/>
      <c r="GR47" s="15"/>
      <c r="GS47" s="15"/>
      <c r="GT47" s="15"/>
      <c r="GU47" s="15"/>
      <c r="GV47" s="15"/>
      <c r="GW47" s="15"/>
      <c r="GX47" s="15"/>
      <c r="GY47" s="15"/>
      <c r="GZ47" s="15"/>
      <c r="HA47" s="15"/>
      <c r="HB47" s="15"/>
      <c r="HC47" s="15"/>
      <c r="HD47" s="15"/>
      <c r="HE47" s="15"/>
      <c r="HF47" s="15"/>
      <c r="HG47" s="15"/>
      <c r="HH47" s="15"/>
      <c r="HI47" s="15"/>
      <c r="HJ47" s="15"/>
      <c r="HK47" s="15"/>
      <c r="HL47" s="15"/>
      <c r="HM47" s="15"/>
      <c r="HN47" s="15"/>
      <c r="HO47" s="15"/>
      <c r="HP47" s="15"/>
      <c r="HQ47" s="15"/>
      <c r="HR47" s="15"/>
      <c r="HS47" s="15"/>
      <c r="HT47" s="15"/>
      <c r="HU47" s="15"/>
      <c r="HV47" s="15"/>
      <c r="HW47" s="15"/>
      <c r="HX47" s="15"/>
      <c r="HY47" s="15"/>
      <c r="HZ47" s="15"/>
      <c r="IA47" s="15"/>
      <c r="IB47" s="15"/>
      <c r="IC47" s="15"/>
      <c r="ID47" s="15"/>
      <c r="IE47" s="15"/>
      <c r="IF47" s="15"/>
      <c r="IG47" s="15"/>
      <c r="IH47" s="15"/>
      <c r="II47" s="15"/>
    </row>
    <row r="48" spans="1:243" ht="22.5" customHeight="1" x14ac:dyDescent="0.2">
      <c r="A48" s="444"/>
      <c r="B48" s="441"/>
      <c r="C48" s="466"/>
      <c r="D48" s="489"/>
      <c r="E48" s="516"/>
      <c r="F48" s="301" t="s">
        <v>65</v>
      </c>
      <c r="G48" s="52">
        <f>SUM(G43:G47)</f>
        <v>946.4</v>
      </c>
      <c r="H48" s="52">
        <f t="shared" ref="H48:J48" si="7">SUM(H43:H47)</f>
        <v>1265.3999999999999</v>
      </c>
      <c r="I48" s="52">
        <f t="shared" si="7"/>
        <v>1047.4000000000001</v>
      </c>
      <c r="J48" s="52">
        <f t="shared" si="7"/>
        <v>1119.6000000000001</v>
      </c>
      <c r="K48" s="559"/>
      <c r="L48" s="560"/>
      <c r="M48" s="560"/>
      <c r="N48" s="561"/>
      <c r="O48" s="42"/>
      <c r="P48" s="44"/>
    </row>
    <row r="49" spans="1:243" ht="30" customHeight="1" x14ac:dyDescent="0.2">
      <c r="A49" s="444" t="s">
        <v>6</v>
      </c>
      <c r="B49" s="441" t="s">
        <v>8</v>
      </c>
      <c r="C49" s="438" t="s">
        <v>8</v>
      </c>
      <c r="D49" s="520" t="s">
        <v>136</v>
      </c>
      <c r="E49" s="463" t="s">
        <v>60</v>
      </c>
      <c r="F49" s="117" t="s">
        <v>7</v>
      </c>
      <c r="G49" s="226">
        <v>31.4</v>
      </c>
      <c r="H49" s="356">
        <v>35</v>
      </c>
      <c r="I49" s="51">
        <v>22</v>
      </c>
      <c r="J49" s="51">
        <v>22</v>
      </c>
      <c r="K49" s="188" t="s">
        <v>226</v>
      </c>
      <c r="L49" s="187">
        <v>90</v>
      </c>
      <c r="M49" s="187">
        <v>90</v>
      </c>
      <c r="N49" s="187">
        <v>95</v>
      </c>
      <c r="O49" s="42">
        <v>15</v>
      </c>
      <c r="P49" s="479"/>
      <c r="Q49" s="479"/>
      <c r="R49" s="479"/>
    </row>
    <row r="50" spans="1:243" s="16" customFormat="1" ht="33.75" customHeight="1" x14ac:dyDescent="0.2">
      <c r="A50" s="443"/>
      <c r="B50" s="584"/>
      <c r="C50" s="440"/>
      <c r="D50" s="521"/>
      <c r="E50" s="465"/>
      <c r="F50" s="326" t="s">
        <v>108</v>
      </c>
      <c r="G50" s="245">
        <v>11.6</v>
      </c>
      <c r="H50" s="233"/>
      <c r="I50" s="207"/>
      <c r="J50" s="129"/>
      <c r="K50" s="188" t="s">
        <v>128</v>
      </c>
      <c r="L50" s="187">
        <v>18</v>
      </c>
      <c r="M50" s="187">
        <v>19</v>
      </c>
      <c r="N50" s="187">
        <v>20</v>
      </c>
      <c r="O50" s="42"/>
      <c r="P50" s="44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  <c r="DS50" s="15"/>
      <c r="DT50" s="15"/>
      <c r="DU50" s="15"/>
      <c r="DV50" s="15"/>
      <c r="DW50" s="15"/>
      <c r="DX50" s="15"/>
      <c r="DY50" s="15"/>
      <c r="DZ50" s="15"/>
      <c r="EA50" s="15"/>
      <c r="EB50" s="15"/>
      <c r="EC50" s="15"/>
      <c r="ED50" s="15"/>
      <c r="EE50" s="15"/>
      <c r="EF50" s="15"/>
      <c r="EG50" s="15"/>
      <c r="EH50" s="15"/>
      <c r="EI50" s="15"/>
      <c r="EJ50" s="15"/>
      <c r="EK50" s="15"/>
      <c r="EL50" s="15"/>
      <c r="EM50" s="15"/>
      <c r="EN50" s="15"/>
      <c r="EO50" s="15"/>
      <c r="EP50" s="15"/>
      <c r="EQ50" s="15"/>
      <c r="ER50" s="15"/>
      <c r="ES50" s="15"/>
      <c r="ET50" s="15"/>
      <c r="EU50" s="15"/>
      <c r="EV50" s="15"/>
      <c r="EW50" s="15"/>
      <c r="EX50" s="15"/>
      <c r="EY50" s="15"/>
      <c r="EZ50" s="15"/>
      <c r="FA50" s="15"/>
      <c r="FB50" s="15"/>
      <c r="FC50" s="15"/>
      <c r="FD50" s="15"/>
      <c r="FE50" s="15"/>
      <c r="FF50" s="15"/>
      <c r="FG50" s="15"/>
      <c r="FH50" s="15"/>
      <c r="FI50" s="15"/>
      <c r="FJ50" s="15"/>
      <c r="FK50" s="15"/>
      <c r="FL50" s="15"/>
      <c r="FM50" s="15"/>
      <c r="FN50" s="15"/>
      <c r="FO50" s="15"/>
      <c r="FP50" s="15"/>
      <c r="FQ50" s="15"/>
      <c r="FR50" s="15"/>
      <c r="FS50" s="15"/>
      <c r="FT50" s="15"/>
      <c r="FU50" s="15"/>
      <c r="FV50" s="15"/>
      <c r="FW50" s="15"/>
      <c r="FX50" s="15"/>
      <c r="FY50" s="15"/>
      <c r="FZ50" s="15"/>
      <c r="GA50" s="15"/>
      <c r="GB50" s="15"/>
      <c r="GC50" s="15"/>
      <c r="GD50" s="15"/>
      <c r="GE50" s="15"/>
      <c r="GF50" s="15"/>
      <c r="GG50" s="15"/>
      <c r="GH50" s="15"/>
      <c r="GI50" s="15"/>
      <c r="GJ50" s="15"/>
      <c r="GK50" s="15"/>
      <c r="GL50" s="15"/>
      <c r="GM50" s="15"/>
      <c r="GN50" s="15"/>
      <c r="GO50" s="15"/>
      <c r="GP50" s="15"/>
      <c r="GQ50" s="15"/>
      <c r="GR50" s="15"/>
      <c r="GS50" s="15"/>
      <c r="GT50" s="15"/>
      <c r="GU50" s="15"/>
      <c r="GV50" s="15"/>
      <c r="GW50" s="15"/>
      <c r="GX50" s="15"/>
      <c r="GY50" s="15"/>
      <c r="GZ50" s="15"/>
      <c r="HA50" s="15"/>
      <c r="HB50" s="15"/>
      <c r="HC50" s="15"/>
      <c r="HD50" s="15"/>
      <c r="HE50" s="15"/>
      <c r="HF50" s="15"/>
      <c r="HG50" s="15"/>
      <c r="HH50" s="15"/>
      <c r="HI50" s="15"/>
      <c r="HJ50" s="15"/>
      <c r="HK50" s="15"/>
      <c r="HL50" s="15"/>
      <c r="HM50" s="15"/>
      <c r="HN50" s="15"/>
      <c r="HO50" s="15"/>
      <c r="HP50" s="15"/>
      <c r="HQ50" s="15"/>
      <c r="HR50" s="15"/>
      <c r="HS50" s="15"/>
      <c r="HT50" s="15"/>
      <c r="HU50" s="15"/>
      <c r="HV50" s="15"/>
      <c r="HW50" s="15"/>
      <c r="HX50" s="15"/>
      <c r="HY50" s="15"/>
      <c r="HZ50" s="15"/>
      <c r="IA50" s="15"/>
      <c r="IB50" s="15"/>
      <c r="IC50" s="15"/>
      <c r="ID50" s="15"/>
      <c r="IE50" s="15"/>
      <c r="IF50" s="15"/>
      <c r="IG50" s="15"/>
      <c r="IH50" s="15"/>
      <c r="II50" s="15"/>
    </row>
    <row r="51" spans="1:243" ht="28.5" customHeight="1" x14ac:dyDescent="0.2">
      <c r="A51" s="444"/>
      <c r="B51" s="441"/>
      <c r="C51" s="438"/>
      <c r="D51" s="521"/>
      <c r="E51" s="463"/>
      <c r="F51" s="327" t="s">
        <v>219</v>
      </c>
      <c r="G51" s="245">
        <v>63</v>
      </c>
      <c r="H51" s="356">
        <v>51.6</v>
      </c>
      <c r="I51" s="51">
        <v>55</v>
      </c>
      <c r="J51" s="51">
        <v>55</v>
      </c>
      <c r="K51" s="188" t="s">
        <v>123</v>
      </c>
      <c r="L51" s="187">
        <v>4</v>
      </c>
      <c r="M51" s="187">
        <v>5</v>
      </c>
      <c r="N51" s="187">
        <v>6</v>
      </c>
      <c r="O51" s="42"/>
      <c r="P51" s="44"/>
    </row>
    <row r="52" spans="1:243" s="16" customFormat="1" ht="21.2" customHeight="1" x14ac:dyDescent="0.2">
      <c r="A52" s="443"/>
      <c r="B52" s="584"/>
      <c r="C52" s="440"/>
      <c r="D52" s="522"/>
      <c r="E52" s="465"/>
      <c r="F52" s="148" t="s">
        <v>65</v>
      </c>
      <c r="G52" s="294">
        <f>SUM(G49:G51)</f>
        <v>106</v>
      </c>
      <c r="H52" s="294">
        <f t="shared" ref="H52:J52" si="8">SUM(H49:H51)</f>
        <v>86.6</v>
      </c>
      <c r="I52" s="294">
        <f t="shared" si="8"/>
        <v>77</v>
      </c>
      <c r="J52" s="294">
        <f t="shared" si="8"/>
        <v>77</v>
      </c>
      <c r="K52" s="403"/>
      <c r="L52" s="149"/>
      <c r="M52" s="149"/>
      <c r="N52" s="150"/>
      <c r="O52" s="42"/>
      <c r="P52" s="44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  <c r="DZ52" s="15"/>
      <c r="EA52" s="15"/>
      <c r="EB52" s="15"/>
      <c r="EC52" s="15"/>
      <c r="ED52" s="15"/>
      <c r="EE52" s="15"/>
      <c r="EF52" s="15"/>
      <c r="EG52" s="15"/>
      <c r="EH52" s="15"/>
      <c r="EI52" s="15"/>
      <c r="EJ52" s="15"/>
      <c r="EK52" s="15"/>
      <c r="EL52" s="15"/>
      <c r="EM52" s="15"/>
      <c r="EN52" s="15"/>
      <c r="EO52" s="15"/>
      <c r="EP52" s="15"/>
      <c r="EQ52" s="15"/>
      <c r="ER52" s="15"/>
      <c r="ES52" s="15"/>
      <c r="ET52" s="15"/>
      <c r="EU52" s="15"/>
      <c r="EV52" s="15"/>
      <c r="EW52" s="15"/>
      <c r="EX52" s="15"/>
      <c r="EY52" s="15"/>
      <c r="EZ52" s="15"/>
      <c r="FA52" s="15"/>
      <c r="FB52" s="15"/>
      <c r="FC52" s="15"/>
      <c r="FD52" s="15"/>
      <c r="FE52" s="15"/>
      <c r="FF52" s="15"/>
      <c r="FG52" s="15"/>
      <c r="FH52" s="15"/>
      <c r="FI52" s="15"/>
      <c r="FJ52" s="15"/>
      <c r="FK52" s="15"/>
      <c r="FL52" s="15"/>
      <c r="FM52" s="15"/>
      <c r="FN52" s="15"/>
      <c r="FO52" s="15"/>
      <c r="FP52" s="15"/>
      <c r="FQ52" s="15"/>
      <c r="FR52" s="15"/>
      <c r="FS52" s="15"/>
      <c r="FT52" s="15"/>
      <c r="FU52" s="15"/>
      <c r="FV52" s="15"/>
      <c r="FW52" s="15"/>
      <c r="FX52" s="15"/>
      <c r="FY52" s="15"/>
      <c r="FZ52" s="15"/>
      <c r="GA52" s="15"/>
      <c r="GB52" s="15"/>
      <c r="GC52" s="15"/>
      <c r="GD52" s="15"/>
      <c r="GE52" s="15"/>
      <c r="GF52" s="15"/>
      <c r="GG52" s="15"/>
      <c r="GH52" s="15"/>
      <c r="GI52" s="15"/>
      <c r="GJ52" s="15"/>
      <c r="GK52" s="15"/>
      <c r="GL52" s="15"/>
      <c r="GM52" s="15"/>
      <c r="GN52" s="15"/>
      <c r="GO52" s="15"/>
      <c r="GP52" s="15"/>
      <c r="GQ52" s="15"/>
      <c r="GR52" s="15"/>
      <c r="GS52" s="15"/>
      <c r="GT52" s="15"/>
      <c r="GU52" s="15"/>
      <c r="GV52" s="15"/>
      <c r="GW52" s="15"/>
      <c r="GX52" s="15"/>
      <c r="GY52" s="15"/>
      <c r="GZ52" s="15"/>
      <c r="HA52" s="15"/>
      <c r="HB52" s="15"/>
      <c r="HC52" s="15"/>
      <c r="HD52" s="15"/>
      <c r="HE52" s="15"/>
      <c r="HF52" s="15"/>
      <c r="HG52" s="15"/>
      <c r="HH52" s="15"/>
      <c r="HI52" s="15"/>
      <c r="HJ52" s="15"/>
      <c r="HK52" s="15"/>
      <c r="HL52" s="15"/>
      <c r="HM52" s="15"/>
      <c r="HN52" s="15"/>
      <c r="HO52" s="15"/>
      <c r="HP52" s="15"/>
      <c r="HQ52" s="15"/>
      <c r="HR52" s="15"/>
      <c r="HS52" s="15"/>
      <c r="HT52" s="15"/>
      <c r="HU52" s="15"/>
      <c r="HV52" s="15"/>
      <c r="HW52" s="15"/>
      <c r="HX52" s="15"/>
      <c r="HY52" s="15"/>
      <c r="HZ52" s="15"/>
      <c r="IA52" s="15"/>
      <c r="IB52" s="15"/>
      <c r="IC52" s="15"/>
      <c r="ID52" s="15"/>
      <c r="IE52" s="15"/>
      <c r="IF52" s="15"/>
      <c r="IG52" s="15"/>
      <c r="IH52" s="15"/>
      <c r="II52" s="15"/>
    </row>
    <row r="53" spans="1:243" s="2" customFormat="1" ht="54" customHeight="1" x14ac:dyDescent="0.2">
      <c r="A53" s="435" t="s">
        <v>6</v>
      </c>
      <c r="B53" s="432" t="s">
        <v>8</v>
      </c>
      <c r="C53" s="446" t="s">
        <v>12</v>
      </c>
      <c r="D53" s="639" t="s">
        <v>148</v>
      </c>
      <c r="E53" s="523" t="s">
        <v>62</v>
      </c>
      <c r="F53" s="319" t="s">
        <v>7</v>
      </c>
      <c r="G53" s="320">
        <v>507.2</v>
      </c>
      <c r="H53" s="406">
        <v>578.5</v>
      </c>
      <c r="I53" s="402">
        <v>410.7</v>
      </c>
      <c r="J53" s="118">
        <v>439</v>
      </c>
      <c r="K53" s="542" t="s">
        <v>175</v>
      </c>
      <c r="L53" s="545">
        <v>3</v>
      </c>
      <c r="M53" s="545">
        <v>4</v>
      </c>
      <c r="N53" s="545">
        <v>5</v>
      </c>
      <c r="O53" s="53">
        <v>406.5</v>
      </c>
      <c r="P53" s="480"/>
      <c r="Q53" s="480"/>
      <c r="R53" s="480"/>
      <c r="S53" s="8"/>
      <c r="T53" s="152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</row>
    <row r="54" spans="1:243" s="2" customFormat="1" ht="22.5" customHeight="1" x14ac:dyDescent="0.2">
      <c r="A54" s="436"/>
      <c r="B54" s="433"/>
      <c r="C54" s="529"/>
      <c r="D54" s="640"/>
      <c r="E54" s="524"/>
      <c r="F54" s="326" t="s">
        <v>108</v>
      </c>
      <c r="G54" s="118"/>
      <c r="H54" s="232">
        <v>66.3</v>
      </c>
      <c r="I54" s="129"/>
      <c r="J54" s="118"/>
      <c r="K54" s="543"/>
      <c r="L54" s="546"/>
      <c r="M54" s="546"/>
      <c r="N54" s="546"/>
      <c r="O54" s="53"/>
      <c r="P54" s="56"/>
      <c r="Q54" s="9"/>
      <c r="R54" s="8"/>
      <c r="S54" s="8"/>
      <c r="T54" s="152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</row>
    <row r="55" spans="1:243" s="2" customFormat="1" ht="30" customHeight="1" x14ac:dyDescent="0.2">
      <c r="A55" s="437"/>
      <c r="B55" s="434"/>
      <c r="C55" s="530"/>
      <c r="D55" s="641"/>
      <c r="E55" s="525"/>
      <c r="F55" s="322" t="s">
        <v>170</v>
      </c>
      <c r="G55" s="323">
        <v>60.7</v>
      </c>
      <c r="H55" s="324">
        <v>22.2</v>
      </c>
      <c r="I55" s="325"/>
      <c r="J55" s="325">
        <v>0</v>
      </c>
      <c r="K55" s="543"/>
      <c r="L55" s="546"/>
      <c r="M55" s="546"/>
      <c r="N55" s="546"/>
      <c r="O55" s="53"/>
      <c r="P55" s="56"/>
      <c r="Q55" s="9"/>
      <c r="R55" s="9"/>
      <c r="S55" s="9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</row>
    <row r="56" spans="1:243" s="2" customFormat="1" ht="35.25" customHeight="1" x14ac:dyDescent="0.2">
      <c r="A56" s="437"/>
      <c r="B56" s="434"/>
      <c r="C56" s="530"/>
      <c r="D56" s="641"/>
      <c r="E56" s="525"/>
      <c r="F56" s="116" t="s">
        <v>107</v>
      </c>
      <c r="G56" s="245">
        <v>59.4</v>
      </c>
      <c r="H56" s="234">
        <v>87.3</v>
      </c>
      <c r="I56" s="158">
        <v>115.3</v>
      </c>
      <c r="J56" s="158">
        <v>123.3</v>
      </c>
      <c r="K56" s="543"/>
      <c r="L56" s="546"/>
      <c r="M56" s="546"/>
      <c r="N56" s="546"/>
      <c r="O56" s="53"/>
      <c r="P56" s="408"/>
      <c r="Q56" s="408"/>
      <c r="R56" s="40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</row>
    <row r="57" spans="1:243" s="2" customFormat="1" ht="25.5" customHeight="1" x14ac:dyDescent="0.2">
      <c r="A57" s="435"/>
      <c r="B57" s="435"/>
      <c r="C57" s="446"/>
      <c r="D57" s="639"/>
      <c r="E57" s="523"/>
      <c r="F57" s="95" t="s">
        <v>11</v>
      </c>
      <c r="G57" s="226">
        <v>0.5</v>
      </c>
      <c r="H57" s="356">
        <v>0.6</v>
      </c>
      <c r="I57" s="158">
        <v>0.5</v>
      </c>
      <c r="J57" s="158">
        <v>0.6</v>
      </c>
      <c r="K57" s="543"/>
      <c r="L57" s="546"/>
      <c r="M57" s="546"/>
      <c r="N57" s="546"/>
      <c r="O57" s="53">
        <v>110.6</v>
      </c>
      <c r="P57" s="408"/>
      <c r="Q57" s="408"/>
      <c r="R57" s="408"/>
      <c r="S57" s="54"/>
      <c r="T57" s="54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</row>
    <row r="58" spans="1:243" s="2" customFormat="1" ht="20.25" customHeight="1" x14ac:dyDescent="0.2">
      <c r="A58" s="435"/>
      <c r="B58" s="435"/>
      <c r="C58" s="446"/>
      <c r="D58" s="639"/>
      <c r="E58" s="523"/>
      <c r="F58" s="96" t="s">
        <v>18</v>
      </c>
      <c r="G58" s="226">
        <v>59</v>
      </c>
      <c r="H58" s="356">
        <v>73</v>
      </c>
      <c r="I58" s="214">
        <v>73</v>
      </c>
      <c r="J58" s="214">
        <v>73</v>
      </c>
      <c r="K58" s="544"/>
      <c r="L58" s="547"/>
      <c r="M58" s="547"/>
      <c r="N58" s="547"/>
      <c r="O58" s="53"/>
      <c r="P58" s="54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</row>
    <row r="59" spans="1:243" s="2" customFormat="1" ht="19.5" customHeight="1" x14ac:dyDescent="0.2">
      <c r="A59" s="435"/>
      <c r="B59" s="435"/>
      <c r="C59" s="446"/>
      <c r="D59" s="639"/>
      <c r="E59" s="523"/>
      <c r="F59" s="97" t="s">
        <v>65</v>
      </c>
      <c r="G59" s="55">
        <f t="shared" ref="G59:J59" si="9">SUM(G53:G58)</f>
        <v>686.8</v>
      </c>
      <c r="H59" s="55">
        <f t="shared" si="9"/>
        <v>827.9</v>
      </c>
      <c r="I59" s="55">
        <f t="shared" si="9"/>
        <v>599.5</v>
      </c>
      <c r="J59" s="55">
        <f t="shared" si="9"/>
        <v>635.9</v>
      </c>
      <c r="K59" s="571"/>
      <c r="L59" s="563"/>
      <c r="M59" s="563"/>
      <c r="N59" s="564"/>
      <c r="O59" s="53"/>
      <c r="P59" s="54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</row>
    <row r="60" spans="1:243" s="1" customFormat="1" ht="35.25" customHeight="1" x14ac:dyDescent="0.2">
      <c r="A60" s="444" t="s">
        <v>6</v>
      </c>
      <c r="B60" s="441" t="s">
        <v>8</v>
      </c>
      <c r="C60" s="446" t="s">
        <v>13</v>
      </c>
      <c r="D60" s="526" t="s">
        <v>149</v>
      </c>
      <c r="E60" s="523" t="s">
        <v>61</v>
      </c>
      <c r="F60" s="319" t="s">
        <v>7</v>
      </c>
      <c r="G60" s="383">
        <v>703.2</v>
      </c>
      <c r="H60" s="407">
        <v>856.9</v>
      </c>
      <c r="I60" s="384">
        <v>835.69</v>
      </c>
      <c r="J60" s="384">
        <v>893.27</v>
      </c>
      <c r="K60" s="879" t="s">
        <v>175</v>
      </c>
      <c r="L60" s="878">
        <v>6</v>
      </c>
      <c r="M60" s="883">
        <v>7</v>
      </c>
      <c r="N60" s="883">
        <v>8</v>
      </c>
      <c r="O60" s="42">
        <v>719.8</v>
      </c>
      <c r="P60" s="480"/>
      <c r="Q60" s="480"/>
      <c r="R60" s="4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</row>
    <row r="61" spans="1:243" s="1" customFormat="1" ht="33.75" customHeight="1" x14ac:dyDescent="0.2">
      <c r="A61" s="445"/>
      <c r="B61" s="442"/>
      <c r="C61" s="529"/>
      <c r="D61" s="527"/>
      <c r="E61" s="524"/>
      <c r="F61" s="328" t="s">
        <v>108</v>
      </c>
      <c r="G61" s="376"/>
      <c r="H61" s="385">
        <v>171.6</v>
      </c>
      <c r="I61" s="386"/>
      <c r="J61" s="386"/>
      <c r="K61" s="880"/>
      <c r="L61" s="808"/>
      <c r="M61" s="884"/>
      <c r="N61" s="884"/>
      <c r="O61" s="42"/>
      <c r="P61" s="56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</row>
    <row r="62" spans="1:243" s="1" customFormat="1" ht="38.25" customHeight="1" x14ac:dyDescent="0.2">
      <c r="A62" s="443"/>
      <c r="B62" s="443"/>
      <c r="C62" s="530"/>
      <c r="D62" s="528"/>
      <c r="E62" s="525"/>
      <c r="F62" s="321" t="s">
        <v>171</v>
      </c>
      <c r="G62" s="387">
        <v>9.6</v>
      </c>
      <c r="H62" s="388"/>
      <c r="I62" s="389"/>
      <c r="J62" s="390"/>
      <c r="K62" s="880"/>
      <c r="L62" s="808"/>
      <c r="M62" s="885"/>
      <c r="N62" s="885"/>
      <c r="O62" s="42"/>
      <c r="P62" s="56"/>
      <c r="Q62" s="9"/>
      <c r="R62" s="9"/>
      <c r="S62" s="9"/>
      <c r="T62" s="152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</row>
    <row r="63" spans="1:243" s="1" customFormat="1" ht="21" customHeight="1" x14ac:dyDescent="0.2">
      <c r="A63" s="444"/>
      <c r="B63" s="444"/>
      <c r="C63" s="446"/>
      <c r="D63" s="526"/>
      <c r="E63" s="523"/>
      <c r="F63" s="96" t="s">
        <v>11</v>
      </c>
      <c r="G63" s="246">
        <v>278</v>
      </c>
      <c r="H63" s="235">
        <v>316.39999999999998</v>
      </c>
      <c r="I63" s="387">
        <v>261.25</v>
      </c>
      <c r="J63" s="387">
        <v>279.25</v>
      </c>
      <c r="K63" s="880"/>
      <c r="L63" s="808"/>
      <c r="M63" s="885"/>
      <c r="N63" s="885"/>
      <c r="O63" s="42">
        <v>249</v>
      </c>
      <c r="P63" s="56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</row>
    <row r="64" spans="1:243" s="1" customFormat="1" ht="31.5" customHeight="1" x14ac:dyDescent="0.2">
      <c r="A64" s="444"/>
      <c r="B64" s="444"/>
      <c r="C64" s="446"/>
      <c r="D64" s="526"/>
      <c r="E64" s="523"/>
      <c r="F64" s="92" t="s">
        <v>105</v>
      </c>
      <c r="G64" s="246">
        <v>98.8</v>
      </c>
      <c r="H64" s="235">
        <v>123.3</v>
      </c>
      <c r="I64" s="391"/>
      <c r="J64" s="391"/>
      <c r="K64" s="881"/>
      <c r="L64" s="809"/>
      <c r="M64" s="886"/>
      <c r="N64" s="886"/>
      <c r="O64" s="42"/>
      <c r="P64" s="56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</row>
    <row r="65" spans="1:243" s="1" customFormat="1" ht="22.5" customHeight="1" x14ac:dyDescent="0.2">
      <c r="A65" s="444"/>
      <c r="B65" s="444"/>
      <c r="C65" s="446"/>
      <c r="D65" s="526"/>
      <c r="E65" s="523"/>
      <c r="F65" s="97" t="s">
        <v>65</v>
      </c>
      <c r="G65" s="55">
        <f>G60+G61+G62+G63+G64</f>
        <v>1089.6000000000001</v>
      </c>
      <c r="H65" s="55">
        <f t="shared" ref="H65:J65" si="10">H60+H61+H62+H63+H64</f>
        <v>1468.2</v>
      </c>
      <c r="I65" s="55">
        <f t="shared" si="10"/>
        <v>1096.94</v>
      </c>
      <c r="J65" s="55">
        <f t="shared" si="10"/>
        <v>1172.52</v>
      </c>
      <c r="K65" s="882"/>
      <c r="L65" s="563"/>
      <c r="M65" s="563"/>
      <c r="N65" s="564"/>
      <c r="O65" s="57"/>
      <c r="P65" s="56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</row>
    <row r="66" spans="1:243" ht="29.25" customHeight="1" x14ac:dyDescent="0.2">
      <c r="A66" s="444" t="s">
        <v>6</v>
      </c>
      <c r="B66" s="441" t="s">
        <v>8</v>
      </c>
      <c r="C66" s="438" t="s">
        <v>14</v>
      </c>
      <c r="D66" s="489" t="s">
        <v>197</v>
      </c>
      <c r="E66" s="507" t="s">
        <v>114</v>
      </c>
      <c r="F66" s="89" t="s">
        <v>7</v>
      </c>
      <c r="G66" s="226">
        <v>4.5</v>
      </c>
      <c r="H66" s="356">
        <v>4.5</v>
      </c>
      <c r="I66" s="58">
        <v>4.5</v>
      </c>
      <c r="J66" s="58"/>
      <c r="K66" s="566" t="s">
        <v>177</v>
      </c>
      <c r="L66" s="868">
        <v>115</v>
      </c>
      <c r="M66" s="868">
        <v>125</v>
      </c>
      <c r="N66" s="868"/>
      <c r="O66" s="42">
        <v>43.4</v>
      </c>
      <c r="P66" s="44"/>
    </row>
    <row r="67" spans="1:243" s="16" customFormat="1" ht="29.25" customHeight="1" x14ac:dyDescent="0.2">
      <c r="A67" s="445"/>
      <c r="B67" s="442"/>
      <c r="C67" s="439"/>
      <c r="D67" s="854"/>
      <c r="E67" s="508"/>
      <c r="F67" s="349" t="s">
        <v>108</v>
      </c>
      <c r="G67" s="346"/>
      <c r="H67" s="358"/>
      <c r="I67" s="348"/>
      <c r="J67" s="348"/>
      <c r="K67" s="567"/>
      <c r="L67" s="869"/>
      <c r="M67" s="869"/>
      <c r="N67" s="869"/>
      <c r="O67" s="42"/>
      <c r="P67" s="44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  <c r="DS67" s="15"/>
      <c r="DT67" s="15"/>
      <c r="DU67" s="15"/>
      <c r="DV67" s="15"/>
      <c r="DW67" s="15"/>
      <c r="DX67" s="15"/>
      <c r="DY67" s="15"/>
      <c r="DZ67" s="15"/>
      <c r="EA67" s="15"/>
      <c r="EB67" s="15"/>
      <c r="EC67" s="15"/>
      <c r="ED67" s="15"/>
      <c r="EE67" s="15"/>
      <c r="EF67" s="15"/>
      <c r="EG67" s="15"/>
      <c r="EH67" s="15"/>
      <c r="EI67" s="15"/>
      <c r="EJ67" s="15"/>
      <c r="EK67" s="15"/>
      <c r="EL67" s="15"/>
      <c r="EM67" s="15"/>
      <c r="EN67" s="15"/>
      <c r="EO67" s="15"/>
      <c r="EP67" s="15"/>
      <c r="EQ67" s="15"/>
      <c r="ER67" s="15"/>
      <c r="ES67" s="15"/>
      <c r="ET67" s="15"/>
      <c r="EU67" s="15"/>
      <c r="EV67" s="15"/>
      <c r="EW67" s="15"/>
      <c r="EX67" s="15"/>
      <c r="EY67" s="15"/>
      <c r="EZ67" s="15"/>
      <c r="FA67" s="15"/>
      <c r="FB67" s="15"/>
      <c r="FC67" s="15"/>
      <c r="FD67" s="15"/>
      <c r="FE67" s="15"/>
      <c r="FF67" s="15"/>
      <c r="FG67" s="15"/>
      <c r="FH67" s="15"/>
      <c r="FI67" s="15"/>
      <c r="FJ67" s="15"/>
      <c r="FK67" s="15"/>
      <c r="FL67" s="15"/>
      <c r="FM67" s="15"/>
      <c r="FN67" s="15"/>
      <c r="FO67" s="15"/>
      <c r="FP67" s="15"/>
      <c r="FQ67" s="15"/>
      <c r="FR67" s="15"/>
      <c r="FS67" s="15"/>
      <c r="FT67" s="15"/>
      <c r="FU67" s="15"/>
      <c r="FV67" s="15"/>
      <c r="FW67" s="15"/>
      <c r="FX67" s="15"/>
      <c r="FY67" s="15"/>
      <c r="FZ67" s="15"/>
      <c r="GA67" s="15"/>
      <c r="GB67" s="15"/>
      <c r="GC67" s="15"/>
      <c r="GD67" s="15"/>
      <c r="GE67" s="15"/>
      <c r="GF67" s="15"/>
      <c r="GG67" s="15"/>
      <c r="GH67" s="15"/>
      <c r="GI67" s="15"/>
      <c r="GJ67" s="15"/>
      <c r="GK67" s="15"/>
      <c r="GL67" s="15"/>
      <c r="GM67" s="15"/>
      <c r="GN67" s="15"/>
      <c r="GO67" s="15"/>
      <c r="GP67" s="15"/>
      <c r="GQ67" s="15"/>
      <c r="GR67" s="15"/>
      <c r="GS67" s="15"/>
      <c r="GT67" s="15"/>
      <c r="GU67" s="15"/>
      <c r="GV67" s="15"/>
      <c r="GW67" s="15"/>
      <c r="GX67" s="15"/>
      <c r="GY67" s="15"/>
      <c r="GZ67" s="15"/>
      <c r="HA67" s="15"/>
      <c r="HB67" s="15"/>
      <c r="HC67" s="15"/>
      <c r="HD67" s="15"/>
      <c r="HE67" s="15"/>
      <c r="HF67" s="15"/>
      <c r="HG67" s="15"/>
      <c r="HH67" s="15"/>
      <c r="HI67" s="15"/>
      <c r="HJ67" s="15"/>
      <c r="HK67" s="15"/>
      <c r="HL67" s="15"/>
      <c r="HM67" s="15"/>
      <c r="HN67" s="15"/>
      <c r="HO67" s="15"/>
      <c r="HP67" s="15"/>
      <c r="HQ67" s="15"/>
      <c r="HR67" s="15"/>
      <c r="HS67" s="15"/>
      <c r="HT67" s="15"/>
      <c r="HU67" s="15"/>
      <c r="HV67" s="15"/>
      <c r="HW67" s="15"/>
      <c r="HX67" s="15"/>
      <c r="HY67" s="15"/>
      <c r="HZ67" s="15"/>
      <c r="IA67" s="15"/>
      <c r="IB67" s="15"/>
      <c r="IC67" s="15"/>
      <c r="ID67" s="15"/>
      <c r="IE67" s="15"/>
      <c r="IF67" s="15"/>
      <c r="IG67" s="15"/>
      <c r="IH67" s="15"/>
      <c r="II67" s="15"/>
    </row>
    <row r="68" spans="1:243" s="16" customFormat="1" ht="36" customHeight="1" x14ac:dyDescent="0.2">
      <c r="A68" s="443"/>
      <c r="B68" s="584"/>
      <c r="C68" s="440"/>
      <c r="D68" s="519"/>
      <c r="E68" s="509"/>
      <c r="F68" s="349" t="s">
        <v>231</v>
      </c>
      <c r="G68" s="245">
        <v>157.4</v>
      </c>
      <c r="H68" s="234">
        <v>92.7</v>
      </c>
      <c r="I68" s="58"/>
      <c r="J68" s="58"/>
      <c r="K68" s="568"/>
      <c r="L68" s="870"/>
      <c r="M68" s="870"/>
      <c r="N68" s="870"/>
      <c r="O68" s="42"/>
      <c r="P68" s="44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5"/>
      <c r="DU68" s="15"/>
      <c r="DV68" s="15"/>
      <c r="DW68" s="15"/>
      <c r="DX68" s="15"/>
      <c r="DY68" s="15"/>
      <c r="DZ68" s="15"/>
      <c r="EA68" s="15"/>
      <c r="EB68" s="15"/>
      <c r="EC68" s="15"/>
      <c r="ED68" s="15"/>
      <c r="EE68" s="15"/>
      <c r="EF68" s="15"/>
      <c r="EG68" s="15"/>
      <c r="EH68" s="15"/>
      <c r="EI68" s="15"/>
      <c r="EJ68" s="15"/>
      <c r="EK68" s="15"/>
      <c r="EL68" s="15"/>
      <c r="EM68" s="15"/>
      <c r="EN68" s="15"/>
      <c r="EO68" s="15"/>
      <c r="EP68" s="15"/>
      <c r="EQ68" s="15"/>
      <c r="ER68" s="15"/>
      <c r="ES68" s="15"/>
      <c r="ET68" s="15"/>
      <c r="EU68" s="15"/>
      <c r="EV68" s="15"/>
      <c r="EW68" s="15"/>
      <c r="EX68" s="15"/>
      <c r="EY68" s="15"/>
      <c r="EZ68" s="15"/>
      <c r="FA68" s="15"/>
      <c r="FB68" s="15"/>
      <c r="FC68" s="15"/>
      <c r="FD68" s="15"/>
      <c r="FE68" s="15"/>
      <c r="FF68" s="15"/>
      <c r="FG68" s="15"/>
      <c r="FH68" s="15"/>
      <c r="FI68" s="15"/>
      <c r="FJ68" s="15"/>
      <c r="FK68" s="15"/>
      <c r="FL68" s="15"/>
      <c r="FM68" s="15"/>
      <c r="FN68" s="15"/>
      <c r="FO68" s="15"/>
      <c r="FP68" s="15"/>
      <c r="FQ68" s="15"/>
      <c r="FR68" s="15"/>
      <c r="FS68" s="15"/>
      <c r="FT68" s="15"/>
      <c r="FU68" s="15"/>
      <c r="FV68" s="15"/>
      <c r="FW68" s="15"/>
      <c r="FX68" s="15"/>
      <c r="FY68" s="15"/>
      <c r="FZ68" s="15"/>
      <c r="GA68" s="15"/>
      <c r="GB68" s="15"/>
      <c r="GC68" s="15"/>
      <c r="GD68" s="15"/>
      <c r="GE68" s="15"/>
      <c r="GF68" s="15"/>
      <c r="GG68" s="15"/>
      <c r="GH68" s="15"/>
      <c r="GI68" s="15"/>
      <c r="GJ68" s="15"/>
      <c r="GK68" s="15"/>
      <c r="GL68" s="15"/>
      <c r="GM68" s="15"/>
      <c r="GN68" s="15"/>
      <c r="GO68" s="15"/>
      <c r="GP68" s="15"/>
      <c r="GQ68" s="15"/>
      <c r="GR68" s="15"/>
      <c r="GS68" s="15"/>
      <c r="GT68" s="15"/>
      <c r="GU68" s="15"/>
      <c r="GV68" s="15"/>
      <c r="GW68" s="15"/>
      <c r="GX68" s="15"/>
      <c r="GY68" s="15"/>
      <c r="GZ68" s="15"/>
      <c r="HA68" s="15"/>
      <c r="HB68" s="15"/>
      <c r="HC68" s="15"/>
      <c r="HD68" s="15"/>
      <c r="HE68" s="15"/>
      <c r="HF68" s="15"/>
      <c r="HG68" s="15"/>
      <c r="HH68" s="15"/>
      <c r="HI68" s="15"/>
      <c r="HJ68" s="15"/>
      <c r="HK68" s="15"/>
      <c r="HL68" s="15"/>
      <c r="HM68" s="15"/>
      <c r="HN68" s="15"/>
      <c r="HO68" s="15"/>
      <c r="HP68" s="15"/>
      <c r="HQ68" s="15"/>
      <c r="HR68" s="15"/>
      <c r="HS68" s="15"/>
      <c r="HT68" s="15"/>
      <c r="HU68" s="15"/>
      <c r="HV68" s="15"/>
      <c r="HW68" s="15"/>
      <c r="HX68" s="15"/>
      <c r="HY68" s="15"/>
      <c r="HZ68" s="15"/>
      <c r="IA68" s="15"/>
      <c r="IB68" s="15"/>
      <c r="IC68" s="15"/>
      <c r="ID68" s="15"/>
      <c r="IE68" s="15"/>
      <c r="IF68" s="15"/>
      <c r="IG68" s="15"/>
      <c r="IH68" s="15"/>
      <c r="II68" s="15"/>
    </row>
    <row r="69" spans="1:243" ht="31.5" customHeight="1" x14ac:dyDescent="0.2">
      <c r="A69" s="444"/>
      <c r="B69" s="441"/>
      <c r="C69" s="438"/>
      <c r="D69" s="489"/>
      <c r="E69" s="509"/>
      <c r="F69" s="117" t="s">
        <v>9</v>
      </c>
      <c r="G69" s="226">
        <v>177.4</v>
      </c>
      <c r="H69" s="356">
        <v>199.2</v>
      </c>
      <c r="I69" s="204">
        <v>199.2</v>
      </c>
      <c r="J69" s="136"/>
      <c r="K69" s="569"/>
      <c r="L69" s="871"/>
      <c r="M69" s="871"/>
      <c r="N69" s="871"/>
      <c r="O69" s="42"/>
      <c r="P69" s="44"/>
    </row>
    <row r="70" spans="1:243" ht="21" customHeight="1" x14ac:dyDescent="0.2">
      <c r="A70" s="444"/>
      <c r="B70" s="444"/>
      <c r="C70" s="438"/>
      <c r="D70" s="489"/>
      <c r="E70" s="510"/>
      <c r="F70" s="90" t="s">
        <v>65</v>
      </c>
      <c r="G70" s="45">
        <f t="shared" ref="G70:J70" si="11">SUM(G66:G69)</f>
        <v>339.3</v>
      </c>
      <c r="H70" s="45">
        <f t="shared" si="11"/>
        <v>296.39999999999998</v>
      </c>
      <c r="I70" s="45">
        <f t="shared" si="11"/>
        <v>203.7</v>
      </c>
      <c r="J70" s="45">
        <f t="shared" si="11"/>
        <v>0</v>
      </c>
      <c r="K70" s="531"/>
      <c r="L70" s="532"/>
      <c r="M70" s="532"/>
      <c r="N70" s="533"/>
      <c r="O70" s="42"/>
      <c r="P70" s="44"/>
    </row>
    <row r="71" spans="1:243" s="1" customFormat="1" ht="38.25" customHeight="1" x14ac:dyDescent="0.2">
      <c r="A71" s="435" t="s">
        <v>6</v>
      </c>
      <c r="B71" s="432" t="s">
        <v>8</v>
      </c>
      <c r="C71" s="446" t="s">
        <v>20</v>
      </c>
      <c r="D71" s="489" t="s">
        <v>44</v>
      </c>
      <c r="E71" s="488" t="s">
        <v>73</v>
      </c>
      <c r="F71" s="98" t="s">
        <v>7</v>
      </c>
      <c r="G71" s="246">
        <v>100.5</v>
      </c>
      <c r="H71" s="422" t="s">
        <v>238</v>
      </c>
      <c r="I71" s="127">
        <v>100.2</v>
      </c>
      <c r="J71" s="127">
        <v>107.1</v>
      </c>
      <c r="K71" s="872" t="s">
        <v>175</v>
      </c>
      <c r="L71" s="873">
        <v>5</v>
      </c>
      <c r="M71" s="873">
        <v>6</v>
      </c>
      <c r="N71" s="873">
        <v>6</v>
      </c>
      <c r="O71" s="57">
        <v>74.5</v>
      </c>
      <c r="P71" s="480"/>
      <c r="Q71" s="480"/>
      <c r="R71" s="4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</row>
    <row r="72" spans="1:243" s="1" customFormat="1" ht="33.75" customHeight="1" x14ac:dyDescent="0.2">
      <c r="A72" s="435"/>
      <c r="B72" s="432"/>
      <c r="C72" s="446"/>
      <c r="D72" s="489"/>
      <c r="E72" s="488"/>
      <c r="F72" s="116" t="s">
        <v>107</v>
      </c>
      <c r="G72" s="246">
        <v>25.6</v>
      </c>
      <c r="H72" s="235">
        <v>65.400000000000006</v>
      </c>
      <c r="I72" s="127">
        <v>40.5</v>
      </c>
      <c r="J72" s="127">
        <v>43.3</v>
      </c>
      <c r="K72" s="569"/>
      <c r="L72" s="874"/>
      <c r="M72" s="874"/>
      <c r="N72" s="874"/>
      <c r="O72" s="57">
        <v>15.7</v>
      </c>
      <c r="P72" s="408"/>
      <c r="Q72" s="408"/>
      <c r="R72" s="408"/>
      <c r="S72" s="408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</row>
    <row r="73" spans="1:243" s="1" customFormat="1" ht="21.75" customHeight="1" x14ac:dyDescent="0.2">
      <c r="A73" s="435"/>
      <c r="B73" s="435"/>
      <c r="C73" s="446"/>
      <c r="D73" s="489"/>
      <c r="E73" s="488"/>
      <c r="F73" s="97" t="s">
        <v>65</v>
      </c>
      <c r="G73" s="55">
        <f>SUM(G71+G72)</f>
        <v>126.1</v>
      </c>
      <c r="H73" s="55">
        <f t="shared" ref="H73:J73" si="12">SUM(H71+H72)</f>
        <v>126.80000000000001</v>
      </c>
      <c r="I73" s="55">
        <f t="shared" si="12"/>
        <v>140.69999999999999</v>
      </c>
      <c r="J73" s="55">
        <f t="shared" si="12"/>
        <v>150.39999999999998</v>
      </c>
      <c r="K73" s="562"/>
      <c r="L73" s="563"/>
      <c r="M73" s="563"/>
      <c r="N73" s="564"/>
      <c r="O73" s="57"/>
      <c r="P73" s="408"/>
      <c r="Q73" s="408"/>
      <c r="R73" s="408"/>
      <c r="S73" s="408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</row>
    <row r="74" spans="1:243" customFormat="1" ht="26.25" customHeight="1" x14ac:dyDescent="0.2">
      <c r="A74" s="447" t="s">
        <v>6</v>
      </c>
      <c r="B74" s="840" t="s">
        <v>8</v>
      </c>
      <c r="C74" s="499" t="s">
        <v>21</v>
      </c>
      <c r="D74" s="492" t="s">
        <v>201</v>
      </c>
      <c r="E74" s="490" t="s">
        <v>115</v>
      </c>
      <c r="F74" s="99" t="s">
        <v>7</v>
      </c>
      <c r="G74" s="248">
        <v>4.5</v>
      </c>
      <c r="H74" s="237">
        <v>4.5</v>
      </c>
      <c r="I74" s="59">
        <v>4.5</v>
      </c>
      <c r="J74" s="59"/>
      <c r="K74" s="472" t="s">
        <v>178</v>
      </c>
      <c r="L74" s="548">
        <v>200</v>
      </c>
      <c r="M74" s="548">
        <v>400</v>
      </c>
      <c r="N74" s="548"/>
      <c r="O74" s="43" t="s">
        <v>124</v>
      </c>
      <c r="P74" s="15"/>
      <c r="Q74" s="15"/>
      <c r="R74" s="15"/>
      <c r="S74" s="15"/>
    </row>
    <row r="75" spans="1:243" s="14" customFormat="1" ht="27" customHeight="1" x14ac:dyDescent="0.2">
      <c r="A75" s="448"/>
      <c r="B75" s="841"/>
      <c r="C75" s="500"/>
      <c r="D75" s="493"/>
      <c r="E75" s="491"/>
      <c r="F75" s="352" t="s">
        <v>108</v>
      </c>
      <c r="G75" s="118"/>
      <c r="H75" s="232">
        <v>4.5</v>
      </c>
      <c r="I75" s="350"/>
      <c r="J75" s="350"/>
      <c r="K75" s="473"/>
      <c r="L75" s="549"/>
      <c r="M75" s="549"/>
      <c r="N75" s="549"/>
      <c r="O75" s="43"/>
      <c r="P75" s="15"/>
      <c r="Q75" s="15"/>
      <c r="R75" s="15"/>
      <c r="S75" s="15"/>
    </row>
    <row r="76" spans="1:243" s="1" customFormat="1" ht="28.5" customHeight="1" x14ac:dyDescent="0.2">
      <c r="A76" s="447"/>
      <c r="B76" s="840"/>
      <c r="C76" s="499"/>
      <c r="D76" s="493"/>
      <c r="E76" s="490"/>
      <c r="F76" s="371" t="s">
        <v>9</v>
      </c>
      <c r="G76" s="364">
        <v>229.4</v>
      </c>
      <c r="H76" s="351">
        <v>170.2</v>
      </c>
      <c r="I76" s="127">
        <v>170.2</v>
      </c>
      <c r="J76" s="127"/>
      <c r="K76" s="474"/>
      <c r="L76" s="550"/>
      <c r="M76" s="550"/>
      <c r="N76" s="550"/>
      <c r="O76" s="61"/>
      <c r="P76" s="557"/>
      <c r="Q76" s="558"/>
      <c r="R76" s="558"/>
      <c r="S76" s="558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</row>
    <row r="77" spans="1:243" s="1" customFormat="1" ht="28.5" customHeight="1" x14ac:dyDescent="0.2">
      <c r="A77" s="448"/>
      <c r="B77" s="841"/>
      <c r="C77" s="500"/>
      <c r="D77" s="493"/>
      <c r="E77" s="491"/>
      <c r="F77" s="349" t="s">
        <v>231</v>
      </c>
      <c r="G77" s="354"/>
      <c r="H77" s="359">
        <v>2.2000000000000002</v>
      </c>
      <c r="I77" s="360"/>
      <c r="J77" s="360"/>
      <c r="K77" s="361"/>
      <c r="L77" s="362"/>
      <c r="M77" s="362"/>
      <c r="N77" s="363"/>
      <c r="O77" s="61"/>
      <c r="P77" s="353"/>
      <c r="Q77" s="353"/>
      <c r="R77" s="353"/>
      <c r="S77" s="353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</row>
    <row r="78" spans="1:243" s="1" customFormat="1" ht="20.25" customHeight="1" x14ac:dyDescent="0.2">
      <c r="A78" s="447"/>
      <c r="B78" s="840"/>
      <c r="C78" s="499"/>
      <c r="D78" s="494"/>
      <c r="E78" s="490"/>
      <c r="F78" s="100" t="s">
        <v>65</v>
      </c>
      <c r="G78" s="62">
        <f>SUM(G74:G77)</f>
        <v>233.9</v>
      </c>
      <c r="H78" s="62">
        <f t="shared" ref="H78:J78" si="13">SUM(H74:H77)</f>
        <v>181.39999999999998</v>
      </c>
      <c r="I78" s="62">
        <f t="shared" si="13"/>
        <v>174.7</v>
      </c>
      <c r="J78" s="62">
        <f t="shared" si="13"/>
        <v>0</v>
      </c>
      <c r="K78" s="562"/>
      <c r="L78" s="563"/>
      <c r="M78" s="563"/>
      <c r="N78" s="564"/>
      <c r="O78" s="61"/>
      <c r="P78" s="56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</row>
    <row r="79" spans="1:243" s="14" customFormat="1" ht="35.25" customHeight="1" x14ac:dyDescent="0.2">
      <c r="A79" s="447" t="s">
        <v>6</v>
      </c>
      <c r="B79" s="840" t="s">
        <v>8</v>
      </c>
      <c r="C79" s="499" t="s">
        <v>25</v>
      </c>
      <c r="D79" s="495" t="s">
        <v>165</v>
      </c>
      <c r="E79" s="486" t="s">
        <v>111</v>
      </c>
      <c r="F79" s="352" t="s">
        <v>108</v>
      </c>
      <c r="G79" s="225">
        <v>25</v>
      </c>
      <c r="H79" s="414"/>
      <c r="I79" s="142"/>
      <c r="J79" s="142"/>
      <c r="K79" s="875"/>
      <c r="L79" s="876"/>
      <c r="M79" s="876"/>
      <c r="N79" s="877"/>
      <c r="O79" s="167"/>
      <c r="P79" s="60"/>
      <c r="Q79" s="151"/>
      <c r="R79" s="151"/>
      <c r="S79" s="151"/>
    </row>
    <row r="80" spans="1:243" s="14" customFormat="1" ht="35.25" customHeight="1" x14ac:dyDescent="0.2">
      <c r="A80" s="448"/>
      <c r="B80" s="841"/>
      <c r="C80" s="500"/>
      <c r="D80" s="496"/>
      <c r="E80" s="487"/>
      <c r="F80" s="417" t="s">
        <v>7</v>
      </c>
      <c r="G80" s="415"/>
      <c r="H80" s="394">
        <v>119.3</v>
      </c>
      <c r="I80" s="142"/>
      <c r="J80" s="142"/>
      <c r="K80" s="498"/>
      <c r="L80" s="498"/>
      <c r="M80" s="498"/>
      <c r="N80" s="498"/>
      <c r="O80" s="168"/>
      <c r="P80" s="429"/>
      <c r="Q80" s="429"/>
      <c r="R80" s="429"/>
      <c r="S80" s="151"/>
    </row>
    <row r="81" spans="1:243" s="14" customFormat="1" ht="23.25" customHeight="1" x14ac:dyDescent="0.2">
      <c r="A81" s="448"/>
      <c r="B81" s="841"/>
      <c r="C81" s="500"/>
      <c r="D81" s="497"/>
      <c r="E81" s="487"/>
      <c r="F81" s="147" t="s">
        <v>65</v>
      </c>
      <c r="G81" s="124">
        <f>SUM(G79:G79)</f>
        <v>25</v>
      </c>
      <c r="H81" s="124">
        <f>SUM(H80:H80)</f>
        <v>119.3</v>
      </c>
      <c r="I81" s="124">
        <f t="shared" ref="I81:J81" si="14">SUM(I79:I79)</f>
        <v>0</v>
      </c>
      <c r="J81" s="124">
        <f t="shared" si="14"/>
        <v>0</v>
      </c>
      <c r="K81" s="554"/>
      <c r="L81" s="555"/>
      <c r="M81" s="555"/>
      <c r="N81" s="556"/>
      <c r="O81" s="164"/>
      <c r="P81" s="60"/>
    </row>
    <row r="82" spans="1:243" s="14" customFormat="1" ht="30.75" customHeight="1" x14ac:dyDescent="0.2">
      <c r="A82" s="447" t="s">
        <v>6</v>
      </c>
      <c r="B82" s="840" t="s">
        <v>8</v>
      </c>
      <c r="C82" s="499" t="s">
        <v>27</v>
      </c>
      <c r="D82" s="495" t="s">
        <v>150</v>
      </c>
      <c r="E82" s="486" t="s">
        <v>60</v>
      </c>
      <c r="F82" s="483" t="s">
        <v>7</v>
      </c>
      <c r="G82" s="225"/>
      <c r="H82" s="423">
        <v>115.1</v>
      </c>
      <c r="I82" s="142">
        <v>129.16</v>
      </c>
      <c r="J82" s="142">
        <v>138.06</v>
      </c>
      <c r="K82" s="171" t="s">
        <v>179</v>
      </c>
      <c r="L82" s="216">
        <v>270</v>
      </c>
      <c r="M82" s="216">
        <v>320</v>
      </c>
      <c r="N82" s="216">
        <v>370</v>
      </c>
      <c r="O82" s="167"/>
      <c r="P82" s="452"/>
      <c r="Q82" s="452"/>
      <c r="R82" s="452"/>
      <c r="S82" s="452"/>
      <c r="T82" s="452"/>
    </row>
    <row r="83" spans="1:243" s="14" customFormat="1" ht="29.25" customHeight="1" x14ac:dyDescent="0.2">
      <c r="A83" s="448"/>
      <c r="B83" s="841"/>
      <c r="C83" s="500"/>
      <c r="D83" s="496"/>
      <c r="E83" s="487"/>
      <c r="F83" s="484"/>
      <c r="G83" s="225"/>
      <c r="H83" s="394">
        <v>48.2</v>
      </c>
      <c r="I83" s="174">
        <v>50.57</v>
      </c>
      <c r="J83" s="142">
        <v>54.05</v>
      </c>
      <c r="K83" s="172" t="s">
        <v>180</v>
      </c>
      <c r="L83" s="146">
        <v>40</v>
      </c>
      <c r="M83" s="146">
        <v>32</v>
      </c>
      <c r="N83" s="146">
        <v>30</v>
      </c>
      <c r="O83" s="168"/>
      <c r="P83" s="60"/>
      <c r="Q83" s="151"/>
      <c r="R83" s="151"/>
      <c r="S83" s="151"/>
    </row>
    <row r="84" spans="1:243" s="14" customFormat="1" ht="36.75" customHeight="1" x14ac:dyDescent="0.2">
      <c r="A84" s="448"/>
      <c r="B84" s="841"/>
      <c r="C84" s="500"/>
      <c r="D84" s="496"/>
      <c r="E84" s="487"/>
      <c r="F84" s="484"/>
      <c r="G84" s="225"/>
      <c r="H84" s="394">
        <v>23.8</v>
      </c>
      <c r="I84" s="142">
        <v>24.97</v>
      </c>
      <c r="J84" s="142">
        <v>26.69</v>
      </c>
      <c r="K84" s="189" t="s">
        <v>181</v>
      </c>
      <c r="L84" s="175">
        <v>8</v>
      </c>
      <c r="M84" s="175">
        <v>8</v>
      </c>
      <c r="N84" s="175">
        <v>8</v>
      </c>
      <c r="O84" s="176"/>
      <c r="P84" s="173"/>
      <c r="Q84" s="173"/>
      <c r="R84" s="173"/>
      <c r="S84" s="173"/>
      <c r="T84" s="173"/>
      <c r="U84" s="173"/>
      <c r="V84" s="173"/>
    </row>
    <row r="85" spans="1:243" s="14" customFormat="1" ht="31.5" customHeight="1" x14ac:dyDescent="0.2">
      <c r="A85" s="448"/>
      <c r="B85" s="841"/>
      <c r="C85" s="500"/>
      <c r="D85" s="496"/>
      <c r="E85" s="487"/>
      <c r="F85" s="484"/>
      <c r="G85" s="225"/>
      <c r="H85" s="394">
        <v>42.1</v>
      </c>
      <c r="I85" s="142">
        <v>44.17</v>
      </c>
      <c r="J85" s="142">
        <v>47.21</v>
      </c>
      <c r="K85" s="189" t="s">
        <v>182</v>
      </c>
      <c r="L85" s="146">
        <v>6</v>
      </c>
      <c r="M85" s="146">
        <v>8</v>
      </c>
      <c r="N85" s="146">
        <v>10</v>
      </c>
      <c r="O85" s="164"/>
      <c r="P85" s="60"/>
      <c r="Q85" s="151"/>
      <c r="R85" s="151"/>
      <c r="S85" s="151"/>
    </row>
    <row r="86" spans="1:243" s="14" customFormat="1" ht="29.25" customHeight="1" x14ac:dyDescent="0.2">
      <c r="A86" s="448"/>
      <c r="B86" s="841"/>
      <c r="C86" s="500"/>
      <c r="D86" s="496"/>
      <c r="E86" s="487"/>
      <c r="F86" s="485"/>
      <c r="G86" s="225"/>
      <c r="H86" s="394">
        <v>10</v>
      </c>
      <c r="I86" s="142">
        <v>10.49</v>
      </c>
      <c r="J86" s="142">
        <v>11.21</v>
      </c>
      <c r="K86" s="189" t="s">
        <v>183</v>
      </c>
      <c r="L86" s="146">
        <v>1</v>
      </c>
      <c r="M86" s="146">
        <v>1</v>
      </c>
      <c r="N86" s="146">
        <v>1</v>
      </c>
      <c r="O86" s="164"/>
      <c r="P86" s="60"/>
      <c r="Q86" s="151"/>
      <c r="R86" s="151"/>
      <c r="S86" s="151"/>
    </row>
    <row r="87" spans="1:243" s="14" customFormat="1" ht="21.75" customHeight="1" x14ac:dyDescent="0.2">
      <c r="A87" s="448"/>
      <c r="B87" s="841"/>
      <c r="C87" s="500"/>
      <c r="D87" s="497"/>
      <c r="E87" s="487"/>
      <c r="F87" s="147" t="s">
        <v>65</v>
      </c>
      <c r="G87" s="124">
        <f t="shared" ref="G87:J87" si="15">SUM(G82:G86)</f>
        <v>0</v>
      </c>
      <c r="H87" s="124">
        <f t="shared" si="15"/>
        <v>239.20000000000002</v>
      </c>
      <c r="I87" s="124">
        <f t="shared" si="15"/>
        <v>259.36</v>
      </c>
      <c r="J87" s="124">
        <f t="shared" si="15"/>
        <v>277.21999999999997</v>
      </c>
      <c r="K87" s="551"/>
      <c r="L87" s="552"/>
      <c r="M87" s="552"/>
      <c r="N87" s="553"/>
      <c r="O87" s="164"/>
      <c r="P87" s="60"/>
    </row>
    <row r="88" spans="1:243" s="16" customFormat="1" ht="24" customHeight="1" x14ac:dyDescent="0.2">
      <c r="A88" s="217" t="s">
        <v>6</v>
      </c>
      <c r="B88" s="218" t="s">
        <v>8</v>
      </c>
      <c r="C88" s="449" t="s">
        <v>67</v>
      </c>
      <c r="D88" s="450"/>
      <c r="E88" s="450"/>
      <c r="F88" s="451"/>
      <c r="G88" s="296">
        <f>SUM(G48+G52+G59+G65+G70+G73+G78+G81+G87)</f>
        <v>3553.1000000000004</v>
      </c>
      <c r="H88" s="296">
        <f>SUM(H48+H52+H59+H65+H70+H73+H78+H81+H87)</f>
        <v>4611.2</v>
      </c>
      <c r="I88" s="296">
        <f>SUM(I48+I52+I59+I65+I70+I73+I78+I81+I87)</f>
        <v>3599.2999999999997</v>
      </c>
      <c r="J88" s="296">
        <f>SUM(J48+J52+J59+J65+J70+J73+J78+J81+J87)</f>
        <v>3432.64</v>
      </c>
      <c r="K88" s="534"/>
      <c r="L88" s="866"/>
      <c r="M88" s="866"/>
      <c r="N88" s="867"/>
      <c r="O88" s="42"/>
      <c r="P88" s="44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  <c r="DQ88" s="15"/>
      <c r="DR88" s="15"/>
      <c r="DS88" s="15"/>
      <c r="DT88" s="15"/>
      <c r="DU88" s="15"/>
      <c r="DV88" s="15"/>
      <c r="DW88" s="15"/>
      <c r="DX88" s="15"/>
      <c r="DY88" s="15"/>
      <c r="DZ88" s="15"/>
      <c r="EA88" s="15"/>
      <c r="EB88" s="15"/>
      <c r="EC88" s="15"/>
      <c r="ED88" s="15"/>
      <c r="EE88" s="15"/>
      <c r="EF88" s="15"/>
      <c r="EG88" s="15"/>
      <c r="EH88" s="15"/>
      <c r="EI88" s="15"/>
      <c r="EJ88" s="15"/>
      <c r="EK88" s="15"/>
      <c r="EL88" s="15"/>
      <c r="EM88" s="15"/>
      <c r="EN88" s="15"/>
      <c r="EO88" s="15"/>
      <c r="EP88" s="15"/>
      <c r="EQ88" s="15"/>
      <c r="ER88" s="15"/>
      <c r="ES88" s="15"/>
      <c r="ET88" s="15"/>
      <c r="EU88" s="15"/>
      <c r="EV88" s="15"/>
      <c r="EW88" s="15"/>
      <c r="EX88" s="15"/>
      <c r="EY88" s="15"/>
      <c r="EZ88" s="15"/>
      <c r="FA88" s="15"/>
      <c r="FB88" s="15"/>
      <c r="FC88" s="15"/>
      <c r="FD88" s="15"/>
      <c r="FE88" s="15"/>
      <c r="FF88" s="15"/>
      <c r="FG88" s="15"/>
      <c r="FH88" s="15"/>
      <c r="FI88" s="15"/>
      <c r="FJ88" s="15"/>
      <c r="FK88" s="15"/>
      <c r="FL88" s="15"/>
      <c r="FM88" s="15"/>
      <c r="FN88" s="15"/>
      <c r="FO88" s="15"/>
      <c r="FP88" s="15"/>
      <c r="FQ88" s="15"/>
      <c r="FR88" s="15"/>
      <c r="FS88" s="15"/>
      <c r="FT88" s="15"/>
      <c r="FU88" s="15"/>
      <c r="FV88" s="15"/>
      <c r="FW88" s="15"/>
      <c r="FX88" s="15"/>
      <c r="FY88" s="15"/>
      <c r="FZ88" s="15"/>
      <c r="GA88" s="15"/>
      <c r="GB88" s="15"/>
      <c r="GC88" s="15"/>
      <c r="GD88" s="15"/>
      <c r="GE88" s="15"/>
      <c r="GF88" s="15"/>
      <c r="GG88" s="15"/>
      <c r="GH88" s="15"/>
      <c r="GI88" s="15"/>
      <c r="GJ88" s="15"/>
      <c r="GK88" s="15"/>
      <c r="GL88" s="15"/>
      <c r="GM88" s="15"/>
      <c r="GN88" s="15"/>
      <c r="GO88" s="15"/>
      <c r="GP88" s="15"/>
      <c r="GQ88" s="15"/>
      <c r="GR88" s="15"/>
      <c r="GS88" s="15"/>
      <c r="GT88" s="15"/>
      <c r="GU88" s="15"/>
      <c r="GV88" s="15"/>
      <c r="GW88" s="15"/>
      <c r="GX88" s="15"/>
      <c r="GY88" s="15"/>
      <c r="GZ88" s="15"/>
      <c r="HA88" s="15"/>
      <c r="HB88" s="15"/>
      <c r="HC88" s="15"/>
      <c r="HD88" s="15"/>
      <c r="HE88" s="15"/>
      <c r="HF88" s="15"/>
      <c r="HG88" s="15"/>
      <c r="HH88" s="15"/>
      <c r="HI88" s="15"/>
      <c r="HJ88" s="15"/>
      <c r="HK88" s="15"/>
      <c r="HL88" s="15"/>
      <c r="HM88" s="15"/>
      <c r="HN88" s="15"/>
      <c r="HO88" s="15"/>
      <c r="HP88" s="15"/>
      <c r="HQ88" s="15"/>
      <c r="HR88" s="15"/>
      <c r="HS88" s="15"/>
      <c r="HT88" s="15"/>
      <c r="HU88" s="15"/>
      <c r="HV88" s="15"/>
      <c r="HW88" s="15"/>
      <c r="HX88" s="15"/>
      <c r="HY88" s="15"/>
      <c r="HZ88" s="15"/>
      <c r="IA88" s="15"/>
      <c r="IB88" s="15"/>
      <c r="IC88" s="15"/>
      <c r="ID88" s="15"/>
      <c r="IE88" s="15"/>
      <c r="IF88" s="15"/>
      <c r="IG88" s="15"/>
      <c r="IH88" s="15"/>
      <c r="II88" s="15"/>
    </row>
    <row r="89" spans="1:243" s="16" customFormat="1" ht="26.25" customHeight="1" x14ac:dyDescent="0.2">
      <c r="A89" s="217" t="s">
        <v>6</v>
      </c>
      <c r="B89" s="218" t="s">
        <v>10</v>
      </c>
      <c r="C89" s="572" t="s">
        <v>16</v>
      </c>
      <c r="D89" s="468"/>
      <c r="E89" s="468"/>
      <c r="F89" s="468"/>
      <c r="G89" s="468"/>
      <c r="H89" s="468"/>
      <c r="I89" s="468"/>
      <c r="J89" s="468"/>
      <c r="K89" s="468"/>
      <c r="L89" s="468"/>
      <c r="M89" s="468"/>
      <c r="N89" s="469"/>
      <c r="O89" s="42"/>
      <c r="P89" s="44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  <c r="DQ89" s="15"/>
      <c r="DR89" s="15"/>
      <c r="DS89" s="15"/>
      <c r="DT89" s="15"/>
      <c r="DU89" s="15"/>
      <c r="DV89" s="15"/>
      <c r="DW89" s="15"/>
      <c r="DX89" s="15"/>
      <c r="DY89" s="15"/>
      <c r="DZ89" s="15"/>
      <c r="EA89" s="15"/>
      <c r="EB89" s="15"/>
      <c r="EC89" s="15"/>
      <c r="ED89" s="15"/>
      <c r="EE89" s="15"/>
      <c r="EF89" s="15"/>
      <c r="EG89" s="15"/>
      <c r="EH89" s="15"/>
      <c r="EI89" s="15"/>
      <c r="EJ89" s="15"/>
      <c r="EK89" s="15"/>
      <c r="EL89" s="15"/>
      <c r="EM89" s="15"/>
      <c r="EN89" s="15"/>
      <c r="EO89" s="15"/>
      <c r="EP89" s="15"/>
      <c r="EQ89" s="15"/>
      <c r="ER89" s="15"/>
      <c r="ES89" s="15"/>
      <c r="ET89" s="15"/>
      <c r="EU89" s="15"/>
      <c r="EV89" s="15"/>
      <c r="EW89" s="15"/>
      <c r="EX89" s="15"/>
      <c r="EY89" s="15"/>
      <c r="EZ89" s="15"/>
      <c r="FA89" s="15"/>
      <c r="FB89" s="15"/>
      <c r="FC89" s="15"/>
      <c r="FD89" s="15"/>
      <c r="FE89" s="15"/>
      <c r="FF89" s="15"/>
      <c r="FG89" s="15"/>
      <c r="FH89" s="15"/>
      <c r="FI89" s="15"/>
      <c r="FJ89" s="15"/>
      <c r="FK89" s="15"/>
      <c r="FL89" s="15"/>
      <c r="FM89" s="15"/>
      <c r="FN89" s="15"/>
      <c r="FO89" s="15"/>
      <c r="FP89" s="15"/>
      <c r="FQ89" s="15"/>
      <c r="FR89" s="15"/>
      <c r="FS89" s="15"/>
      <c r="FT89" s="15"/>
      <c r="FU89" s="15"/>
      <c r="FV89" s="15"/>
      <c r="FW89" s="15"/>
      <c r="FX89" s="15"/>
      <c r="FY89" s="15"/>
      <c r="FZ89" s="15"/>
      <c r="GA89" s="15"/>
      <c r="GB89" s="15"/>
      <c r="GC89" s="15"/>
      <c r="GD89" s="15"/>
      <c r="GE89" s="15"/>
      <c r="GF89" s="15"/>
      <c r="GG89" s="15"/>
      <c r="GH89" s="15"/>
      <c r="GI89" s="15"/>
      <c r="GJ89" s="15"/>
      <c r="GK89" s="15"/>
      <c r="GL89" s="15"/>
      <c r="GM89" s="15"/>
      <c r="GN89" s="15"/>
      <c r="GO89" s="15"/>
      <c r="GP89" s="15"/>
      <c r="GQ89" s="15"/>
      <c r="GR89" s="15"/>
      <c r="GS89" s="15"/>
      <c r="GT89" s="15"/>
      <c r="GU89" s="15"/>
      <c r="GV89" s="15"/>
      <c r="GW89" s="15"/>
      <c r="GX89" s="15"/>
      <c r="GY89" s="15"/>
      <c r="GZ89" s="15"/>
      <c r="HA89" s="15"/>
      <c r="HB89" s="15"/>
      <c r="HC89" s="15"/>
      <c r="HD89" s="15"/>
      <c r="HE89" s="15"/>
      <c r="HF89" s="15"/>
      <c r="HG89" s="15"/>
      <c r="HH89" s="15"/>
      <c r="HI89" s="15"/>
      <c r="HJ89" s="15"/>
      <c r="HK89" s="15"/>
      <c r="HL89" s="15"/>
      <c r="HM89" s="15"/>
      <c r="HN89" s="15"/>
      <c r="HO89" s="15"/>
      <c r="HP89" s="15"/>
      <c r="HQ89" s="15"/>
      <c r="HR89" s="15"/>
      <c r="HS89" s="15"/>
      <c r="HT89" s="15"/>
      <c r="HU89" s="15"/>
      <c r="HV89" s="15"/>
      <c r="HW89" s="15"/>
      <c r="HX89" s="15"/>
      <c r="HY89" s="15"/>
      <c r="HZ89" s="15"/>
      <c r="IA89" s="15"/>
      <c r="IB89" s="15"/>
      <c r="IC89" s="15"/>
      <c r="ID89" s="15"/>
      <c r="IE89" s="15"/>
      <c r="IF89" s="15"/>
      <c r="IG89" s="15"/>
      <c r="IH89" s="15"/>
      <c r="II89" s="15"/>
    </row>
    <row r="90" spans="1:243" s="16" customFormat="1" ht="30.75" customHeight="1" x14ac:dyDescent="0.2">
      <c r="A90" s="444" t="s">
        <v>6</v>
      </c>
      <c r="B90" s="432" t="s">
        <v>10</v>
      </c>
      <c r="C90" s="446" t="s">
        <v>21</v>
      </c>
      <c r="D90" s="856" t="s">
        <v>200</v>
      </c>
      <c r="E90" s="463" t="s">
        <v>116</v>
      </c>
      <c r="F90" s="102" t="s">
        <v>17</v>
      </c>
      <c r="G90" s="274"/>
      <c r="H90" s="238">
        <v>507.9</v>
      </c>
      <c r="I90" s="118"/>
      <c r="J90" s="118"/>
      <c r="K90" s="475" t="s">
        <v>109</v>
      </c>
      <c r="L90" s="477">
        <v>1</v>
      </c>
      <c r="M90" s="477"/>
      <c r="N90" s="477"/>
      <c r="O90" s="169"/>
      <c r="P90" s="169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  <c r="DQ90" s="15"/>
      <c r="DR90" s="15"/>
      <c r="DS90" s="15"/>
      <c r="DT90" s="15"/>
      <c r="DU90" s="15"/>
      <c r="DV90" s="15"/>
      <c r="DW90" s="15"/>
      <c r="DX90" s="15"/>
      <c r="DY90" s="15"/>
      <c r="DZ90" s="15"/>
      <c r="EA90" s="15"/>
      <c r="EB90" s="15"/>
      <c r="EC90" s="15"/>
      <c r="ED90" s="15"/>
      <c r="EE90" s="15"/>
      <c r="EF90" s="15"/>
      <c r="EG90" s="15"/>
      <c r="EH90" s="15"/>
      <c r="EI90" s="15"/>
      <c r="EJ90" s="15"/>
      <c r="EK90" s="15"/>
      <c r="EL90" s="15"/>
      <c r="EM90" s="15"/>
      <c r="EN90" s="15"/>
      <c r="EO90" s="15"/>
      <c r="EP90" s="15"/>
      <c r="EQ90" s="15"/>
      <c r="ER90" s="15"/>
      <c r="ES90" s="15"/>
      <c r="ET90" s="15"/>
      <c r="EU90" s="15"/>
      <c r="EV90" s="15"/>
      <c r="EW90" s="15"/>
      <c r="EX90" s="15"/>
      <c r="EY90" s="15"/>
      <c r="EZ90" s="15"/>
      <c r="FA90" s="15"/>
      <c r="FB90" s="15"/>
      <c r="FC90" s="15"/>
      <c r="FD90" s="15"/>
      <c r="FE90" s="15"/>
      <c r="FF90" s="15"/>
      <c r="FG90" s="15"/>
      <c r="FH90" s="15"/>
      <c r="FI90" s="15"/>
      <c r="FJ90" s="15"/>
      <c r="FK90" s="15"/>
      <c r="FL90" s="15"/>
      <c r="FM90" s="15"/>
      <c r="FN90" s="15"/>
      <c r="FO90" s="15"/>
      <c r="FP90" s="15"/>
      <c r="FQ90" s="15"/>
      <c r="FR90" s="15"/>
      <c r="FS90" s="15"/>
      <c r="FT90" s="15"/>
      <c r="FU90" s="15"/>
      <c r="FV90" s="15"/>
      <c r="FW90" s="15"/>
      <c r="FX90" s="15"/>
      <c r="FY90" s="15"/>
      <c r="FZ90" s="15"/>
      <c r="GA90" s="15"/>
      <c r="GB90" s="15"/>
      <c r="GC90" s="15"/>
      <c r="GD90" s="15"/>
      <c r="GE90" s="15"/>
      <c r="GF90" s="15"/>
      <c r="GG90" s="15"/>
      <c r="GH90" s="15"/>
      <c r="GI90" s="15"/>
      <c r="GJ90" s="15"/>
      <c r="GK90" s="15"/>
      <c r="GL90" s="15"/>
      <c r="GM90" s="15"/>
      <c r="GN90" s="15"/>
      <c r="GO90" s="15"/>
      <c r="GP90" s="15"/>
      <c r="GQ90" s="15"/>
      <c r="GR90" s="15"/>
      <c r="GS90" s="15"/>
      <c r="GT90" s="15"/>
      <c r="GU90" s="15"/>
      <c r="GV90" s="15"/>
      <c r="GW90" s="15"/>
      <c r="GX90" s="15"/>
      <c r="GY90" s="15"/>
      <c r="GZ90" s="15"/>
      <c r="HA90" s="15"/>
      <c r="HB90" s="15"/>
      <c r="HC90" s="15"/>
      <c r="HD90" s="15"/>
      <c r="HE90" s="15"/>
      <c r="HF90" s="15"/>
      <c r="HG90" s="15"/>
      <c r="HH90" s="15"/>
      <c r="HI90" s="15"/>
      <c r="HJ90" s="15"/>
      <c r="HK90" s="15"/>
      <c r="HL90" s="15"/>
      <c r="HM90" s="15"/>
      <c r="HN90" s="15"/>
      <c r="HO90" s="15"/>
      <c r="HP90" s="15"/>
      <c r="HQ90" s="15"/>
      <c r="HR90" s="15"/>
      <c r="HS90" s="15"/>
      <c r="HT90" s="15"/>
      <c r="HU90" s="15"/>
      <c r="HV90" s="15"/>
      <c r="HW90" s="15"/>
      <c r="HX90" s="15"/>
      <c r="HY90" s="15"/>
      <c r="HZ90" s="15"/>
      <c r="IA90" s="15"/>
      <c r="IB90" s="15"/>
      <c r="IC90" s="15"/>
      <c r="ID90" s="15"/>
      <c r="IE90" s="15"/>
      <c r="IF90" s="15"/>
      <c r="IG90" s="15"/>
      <c r="IH90" s="15"/>
      <c r="II90" s="15"/>
    </row>
    <row r="91" spans="1:243" s="16" customFormat="1" ht="30.75" customHeight="1" x14ac:dyDescent="0.2">
      <c r="A91" s="445"/>
      <c r="B91" s="433"/>
      <c r="C91" s="529"/>
      <c r="D91" s="857"/>
      <c r="E91" s="464"/>
      <c r="F91" s="412" t="s">
        <v>230</v>
      </c>
      <c r="G91" s="348"/>
      <c r="H91" s="413">
        <v>396</v>
      </c>
      <c r="I91" s="118"/>
      <c r="J91" s="118"/>
      <c r="K91" s="476"/>
      <c r="L91" s="454"/>
      <c r="M91" s="454"/>
      <c r="N91" s="454"/>
      <c r="O91" s="169"/>
      <c r="P91" s="169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  <c r="DQ91" s="15"/>
      <c r="DR91" s="15"/>
      <c r="DS91" s="15"/>
      <c r="DT91" s="15"/>
      <c r="DU91" s="15"/>
      <c r="DV91" s="15"/>
      <c r="DW91" s="15"/>
      <c r="DX91" s="15"/>
      <c r="DY91" s="15"/>
      <c r="DZ91" s="15"/>
      <c r="EA91" s="15"/>
      <c r="EB91" s="15"/>
      <c r="EC91" s="15"/>
      <c r="ED91" s="15"/>
      <c r="EE91" s="15"/>
      <c r="EF91" s="15"/>
      <c r="EG91" s="15"/>
      <c r="EH91" s="15"/>
      <c r="EI91" s="15"/>
      <c r="EJ91" s="15"/>
      <c r="EK91" s="15"/>
      <c r="EL91" s="15"/>
      <c r="EM91" s="15"/>
      <c r="EN91" s="15"/>
      <c r="EO91" s="15"/>
      <c r="EP91" s="15"/>
      <c r="EQ91" s="15"/>
      <c r="ER91" s="15"/>
      <c r="ES91" s="15"/>
      <c r="ET91" s="15"/>
      <c r="EU91" s="15"/>
      <c r="EV91" s="15"/>
      <c r="EW91" s="15"/>
      <c r="EX91" s="15"/>
      <c r="EY91" s="15"/>
      <c r="EZ91" s="15"/>
      <c r="FA91" s="15"/>
      <c r="FB91" s="15"/>
      <c r="FC91" s="15"/>
      <c r="FD91" s="15"/>
      <c r="FE91" s="15"/>
      <c r="FF91" s="15"/>
      <c r="FG91" s="15"/>
      <c r="FH91" s="15"/>
      <c r="FI91" s="15"/>
      <c r="FJ91" s="15"/>
      <c r="FK91" s="15"/>
      <c r="FL91" s="15"/>
      <c r="FM91" s="15"/>
      <c r="FN91" s="15"/>
      <c r="FO91" s="15"/>
      <c r="FP91" s="15"/>
      <c r="FQ91" s="15"/>
      <c r="FR91" s="15"/>
      <c r="FS91" s="15"/>
      <c r="FT91" s="15"/>
      <c r="FU91" s="15"/>
      <c r="FV91" s="15"/>
      <c r="FW91" s="15"/>
      <c r="FX91" s="15"/>
      <c r="FY91" s="15"/>
      <c r="FZ91" s="15"/>
      <c r="GA91" s="15"/>
      <c r="GB91" s="15"/>
      <c r="GC91" s="15"/>
      <c r="GD91" s="15"/>
      <c r="GE91" s="15"/>
      <c r="GF91" s="15"/>
      <c r="GG91" s="15"/>
      <c r="GH91" s="15"/>
      <c r="GI91" s="15"/>
      <c r="GJ91" s="15"/>
      <c r="GK91" s="15"/>
      <c r="GL91" s="15"/>
      <c r="GM91" s="15"/>
      <c r="GN91" s="15"/>
      <c r="GO91" s="15"/>
      <c r="GP91" s="15"/>
      <c r="GQ91" s="15"/>
      <c r="GR91" s="15"/>
      <c r="GS91" s="15"/>
      <c r="GT91" s="15"/>
      <c r="GU91" s="15"/>
      <c r="GV91" s="15"/>
      <c r="GW91" s="15"/>
      <c r="GX91" s="15"/>
      <c r="GY91" s="15"/>
      <c r="GZ91" s="15"/>
      <c r="HA91" s="15"/>
      <c r="HB91" s="15"/>
      <c r="HC91" s="15"/>
      <c r="HD91" s="15"/>
      <c r="HE91" s="15"/>
      <c r="HF91" s="15"/>
      <c r="HG91" s="15"/>
      <c r="HH91" s="15"/>
      <c r="HI91" s="15"/>
      <c r="HJ91" s="15"/>
      <c r="HK91" s="15"/>
      <c r="HL91" s="15"/>
      <c r="HM91" s="15"/>
      <c r="HN91" s="15"/>
      <c r="HO91" s="15"/>
      <c r="HP91" s="15"/>
      <c r="HQ91" s="15"/>
      <c r="HR91" s="15"/>
      <c r="HS91" s="15"/>
      <c r="HT91" s="15"/>
      <c r="HU91" s="15"/>
      <c r="HV91" s="15"/>
      <c r="HW91" s="15"/>
      <c r="HX91" s="15"/>
      <c r="HY91" s="15"/>
      <c r="HZ91" s="15"/>
      <c r="IA91" s="15"/>
      <c r="IB91" s="15"/>
      <c r="IC91" s="15"/>
      <c r="ID91" s="15"/>
      <c r="IE91" s="15"/>
      <c r="IF91" s="15"/>
      <c r="IG91" s="15"/>
      <c r="IH91" s="15"/>
      <c r="II91" s="15"/>
    </row>
    <row r="92" spans="1:243" s="16" customFormat="1" ht="32.25" customHeight="1" x14ac:dyDescent="0.2">
      <c r="A92" s="444"/>
      <c r="B92" s="432"/>
      <c r="C92" s="446"/>
      <c r="D92" s="858"/>
      <c r="E92" s="463"/>
      <c r="F92" s="103" t="s">
        <v>9</v>
      </c>
      <c r="G92" s="274">
        <v>649.20000000000005</v>
      </c>
      <c r="H92" s="238">
        <v>649.20000000000005</v>
      </c>
      <c r="I92" s="118"/>
      <c r="J92" s="118"/>
      <c r="K92" s="263" t="s">
        <v>110</v>
      </c>
      <c r="L92" s="453">
        <v>1</v>
      </c>
      <c r="M92" s="453"/>
      <c r="N92" s="453"/>
      <c r="O92" s="42"/>
      <c r="P92" s="44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  <c r="DQ92" s="15"/>
      <c r="DR92" s="15"/>
      <c r="DS92" s="15"/>
      <c r="DT92" s="15"/>
      <c r="DU92" s="15"/>
      <c r="DV92" s="15"/>
      <c r="DW92" s="15"/>
      <c r="DX92" s="15"/>
      <c r="DY92" s="15"/>
      <c r="DZ92" s="15"/>
      <c r="EA92" s="15"/>
      <c r="EB92" s="15"/>
      <c r="EC92" s="15"/>
      <c r="ED92" s="15"/>
      <c r="EE92" s="15"/>
      <c r="EF92" s="15"/>
      <c r="EG92" s="15"/>
      <c r="EH92" s="15"/>
      <c r="EI92" s="15"/>
      <c r="EJ92" s="15"/>
      <c r="EK92" s="15"/>
      <c r="EL92" s="15"/>
      <c r="EM92" s="15"/>
      <c r="EN92" s="15"/>
      <c r="EO92" s="15"/>
      <c r="EP92" s="15"/>
      <c r="EQ92" s="15"/>
      <c r="ER92" s="15"/>
      <c r="ES92" s="15"/>
      <c r="ET92" s="15"/>
      <c r="EU92" s="15"/>
      <c r="EV92" s="15"/>
      <c r="EW92" s="15"/>
      <c r="EX92" s="15"/>
      <c r="EY92" s="15"/>
      <c r="EZ92" s="15"/>
      <c r="FA92" s="15"/>
      <c r="FB92" s="15"/>
      <c r="FC92" s="15"/>
      <c r="FD92" s="15"/>
      <c r="FE92" s="15"/>
      <c r="FF92" s="15"/>
      <c r="FG92" s="15"/>
      <c r="FH92" s="15"/>
      <c r="FI92" s="15"/>
      <c r="FJ92" s="15"/>
      <c r="FK92" s="15"/>
      <c r="FL92" s="15"/>
      <c r="FM92" s="15"/>
      <c r="FN92" s="15"/>
      <c r="FO92" s="15"/>
      <c r="FP92" s="15"/>
      <c r="FQ92" s="15"/>
      <c r="FR92" s="15"/>
      <c r="FS92" s="15"/>
      <c r="FT92" s="15"/>
      <c r="FU92" s="15"/>
      <c r="FV92" s="15"/>
      <c r="FW92" s="15"/>
      <c r="FX92" s="15"/>
      <c r="FY92" s="15"/>
      <c r="FZ92" s="15"/>
      <c r="GA92" s="15"/>
      <c r="GB92" s="15"/>
      <c r="GC92" s="15"/>
      <c r="GD92" s="15"/>
      <c r="GE92" s="15"/>
      <c r="GF92" s="15"/>
      <c r="GG92" s="15"/>
      <c r="GH92" s="15"/>
      <c r="GI92" s="15"/>
      <c r="GJ92" s="15"/>
      <c r="GK92" s="15"/>
      <c r="GL92" s="15"/>
      <c r="GM92" s="15"/>
      <c r="GN92" s="15"/>
      <c r="GO92" s="15"/>
      <c r="GP92" s="15"/>
      <c r="GQ92" s="15"/>
      <c r="GR92" s="15"/>
      <c r="GS92" s="15"/>
      <c r="GT92" s="15"/>
      <c r="GU92" s="15"/>
      <c r="GV92" s="15"/>
      <c r="GW92" s="15"/>
      <c r="GX92" s="15"/>
      <c r="GY92" s="15"/>
      <c r="GZ92" s="15"/>
      <c r="HA92" s="15"/>
      <c r="HB92" s="15"/>
      <c r="HC92" s="15"/>
      <c r="HD92" s="15"/>
      <c r="HE92" s="15"/>
      <c r="HF92" s="15"/>
      <c r="HG92" s="15"/>
      <c r="HH92" s="15"/>
      <c r="HI92" s="15"/>
      <c r="HJ92" s="15"/>
      <c r="HK92" s="15"/>
      <c r="HL92" s="15"/>
      <c r="HM92" s="15"/>
      <c r="HN92" s="15"/>
      <c r="HO92" s="15"/>
      <c r="HP92" s="15"/>
      <c r="HQ92" s="15"/>
      <c r="HR92" s="15"/>
      <c r="HS92" s="15"/>
      <c r="HT92" s="15"/>
      <c r="HU92" s="15"/>
      <c r="HV92" s="15"/>
      <c r="HW92" s="15"/>
      <c r="HX92" s="15"/>
      <c r="HY92" s="15"/>
      <c r="HZ92" s="15"/>
      <c r="IA92" s="15"/>
      <c r="IB92" s="15"/>
      <c r="IC92" s="15"/>
      <c r="ID92" s="15"/>
      <c r="IE92" s="15"/>
      <c r="IF92" s="15"/>
      <c r="IG92" s="15"/>
      <c r="IH92" s="15"/>
      <c r="II92" s="15"/>
    </row>
    <row r="93" spans="1:243" s="16" customFormat="1" ht="19.5" customHeight="1" x14ac:dyDescent="0.2">
      <c r="A93" s="443"/>
      <c r="B93" s="434"/>
      <c r="C93" s="530"/>
      <c r="D93" s="858"/>
      <c r="E93" s="465"/>
      <c r="F93" s="128" t="s">
        <v>108</v>
      </c>
      <c r="G93" s="249">
        <v>264.10000000000002</v>
      </c>
      <c r="H93" s="239"/>
      <c r="I93" s="118"/>
      <c r="J93" s="118"/>
      <c r="K93" s="306"/>
      <c r="L93" s="454"/>
      <c r="M93" s="454"/>
      <c r="N93" s="454"/>
      <c r="O93" s="42"/>
      <c r="P93" s="44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  <c r="DQ93" s="15"/>
      <c r="DR93" s="15"/>
      <c r="DS93" s="15"/>
      <c r="DT93" s="15"/>
      <c r="DU93" s="15"/>
      <c r="DV93" s="15"/>
      <c r="DW93" s="15"/>
      <c r="DX93" s="15"/>
      <c r="DY93" s="15"/>
      <c r="DZ93" s="15"/>
      <c r="EA93" s="15"/>
      <c r="EB93" s="15"/>
      <c r="EC93" s="15"/>
      <c r="ED93" s="15"/>
      <c r="EE93" s="15"/>
      <c r="EF93" s="15"/>
      <c r="EG93" s="15"/>
      <c r="EH93" s="15"/>
      <c r="EI93" s="15"/>
      <c r="EJ93" s="15"/>
      <c r="EK93" s="15"/>
      <c r="EL93" s="15"/>
      <c r="EM93" s="15"/>
      <c r="EN93" s="15"/>
      <c r="EO93" s="15"/>
      <c r="EP93" s="15"/>
      <c r="EQ93" s="15"/>
      <c r="ER93" s="15"/>
      <c r="ES93" s="15"/>
      <c r="ET93" s="15"/>
      <c r="EU93" s="15"/>
      <c r="EV93" s="15"/>
      <c r="EW93" s="15"/>
      <c r="EX93" s="15"/>
      <c r="EY93" s="15"/>
      <c r="EZ93" s="15"/>
      <c r="FA93" s="15"/>
      <c r="FB93" s="15"/>
      <c r="FC93" s="15"/>
      <c r="FD93" s="15"/>
      <c r="FE93" s="15"/>
      <c r="FF93" s="15"/>
      <c r="FG93" s="15"/>
      <c r="FH93" s="15"/>
      <c r="FI93" s="15"/>
      <c r="FJ93" s="15"/>
      <c r="FK93" s="15"/>
      <c r="FL93" s="15"/>
      <c r="FM93" s="15"/>
      <c r="FN93" s="15"/>
      <c r="FO93" s="15"/>
      <c r="FP93" s="15"/>
      <c r="FQ93" s="15"/>
      <c r="FR93" s="15"/>
      <c r="FS93" s="15"/>
      <c r="FT93" s="15"/>
      <c r="FU93" s="15"/>
      <c r="FV93" s="15"/>
      <c r="FW93" s="15"/>
      <c r="FX93" s="15"/>
      <c r="FY93" s="15"/>
      <c r="FZ93" s="15"/>
      <c r="GA93" s="15"/>
      <c r="GB93" s="15"/>
      <c r="GC93" s="15"/>
      <c r="GD93" s="15"/>
      <c r="GE93" s="15"/>
      <c r="GF93" s="15"/>
      <c r="GG93" s="15"/>
      <c r="GH93" s="15"/>
      <c r="GI93" s="15"/>
      <c r="GJ93" s="15"/>
      <c r="GK93" s="15"/>
      <c r="GL93" s="15"/>
      <c r="GM93" s="15"/>
      <c r="GN93" s="15"/>
      <c r="GO93" s="15"/>
      <c r="GP93" s="15"/>
      <c r="GQ93" s="15"/>
      <c r="GR93" s="15"/>
      <c r="GS93" s="15"/>
      <c r="GT93" s="15"/>
      <c r="GU93" s="15"/>
      <c r="GV93" s="15"/>
      <c r="GW93" s="15"/>
      <c r="GX93" s="15"/>
      <c r="GY93" s="15"/>
      <c r="GZ93" s="15"/>
      <c r="HA93" s="15"/>
      <c r="HB93" s="15"/>
      <c r="HC93" s="15"/>
      <c r="HD93" s="15"/>
      <c r="HE93" s="15"/>
      <c r="HF93" s="15"/>
      <c r="HG93" s="15"/>
      <c r="HH93" s="15"/>
      <c r="HI93" s="15"/>
      <c r="HJ93" s="15"/>
      <c r="HK93" s="15"/>
      <c r="HL93" s="15"/>
      <c r="HM93" s="15"/>
      <c r="HN93" s="15"/>
      <c r="HO93" s="15"/>
      <c r="HP93" s="15"/>
      <c r="HQ93" s="15"/>
      <c r="HR93" s="15"/>
      <c r="HS93" s="15"/>
      <c r="HT93" s="15"/>
      <c r="HU93" s="15"/>
      <c r="HV93" s="15"/>
      <c r="HW93" s="15"/>
      <c r="HX93" s="15"/>
      <c r="HY93" s="15"/>
      <c r="HZ93" s="15"/>
      <c r="IA93" s="15"/>
      <c r="IB93" s="15"/>
      <c r="IC93" s="15"/>
      <c r="ID93" s="15"/>
      <c r="IE93" s="15"/>
      <c r="IF93" s="15"/>
      <c r="IG93" s="15"/>
      <c r="IH93" s="15"/>
      <c r="II93" s="15"/>
    </row>
    <row r="94" spans="1:243" s="16" customFormat="1" ht="18" customHeight="1" x14ac:dyDescent="0.2">
      <c r="A94" s="444"/>
      <c r="B94" s="432"/>
      <c r="C94" s="446"/>
      <c r="D94" s="859"/>
      <c r="E94" s="463"/>
      <c r="F94" s="101" t="s">
        <v>65</v>
      </c>
      <c r="G94" s="45">
        <f>SUM(G90:G93)</f>
        <v>913.30000000000007</v>
      </c>
      <c r="H94" s="45">
        <f>SUM(H90:H93)</f>
        <v>1553.1</v>
      </c>
      <c r="I94" s="45">
        <f>SUM(I90:I93)</f>
        <v>0</v>
      </c>
      <c r="J94" s="45">
        <f>SUM(J90:J93)</f>
        <v>0</v>
      </c>
      <c r="K94" s="457"/>
      <c r="L94" s="458"/>
      <c r="M94" s="458"/>
      <c r="N94" s="459"/>
      <c r="O94" s="42"/>
      <c r="P94" s="44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  <c r="DQ94" s="15"/>
      <c r="DR94" s="15"/>
      <c r="DS94" s="15"/>
      <c r="DT94" s="15"/>
      <c r="DU94" s="15"/>
      <c r="DV94" s="15"/>
      <c r="DW94" s="15"/>
      <c r="DX94" s="15"/>
      <c r="DY94" s="15"/>
      <c r="DZ94" s="15"/>
      <c r="EA94" s="15"/>
      <c r="EB94" s="15"/>
      <c r="EC94" s="15"/>
      <c r="ED94" s="15"/>
      <c r="EE94" s="15"/>
      <c r="EF94" s="15"/>
      <c r="EG94" s="15"/>
      <c r="EH94" s="15"/>
      <c r="EI94" s="15"/>
      <c r="EJ94" s="15"/>
      <c r="EK94" s="15"/>
      <c r="EL94" s="15"/>
      <c r="EM94" s="15"/>
      <c r="EN94" s="15"/>
      <c r="EO94" s="15"/>
      <c r="EP94" s="15"/>
      <c r="EQ94" s="15"/>
      <c r="ER94" s="15"/>
      <c r="ES94" s="15"/>
      <c r="ET94" s="15"/>
      <c r="EU94" s="15"/>
      <c r="EV94" s="15"/>
      <c r="EW94" s="15"/>
      <c r="EX94" s="15"/>
      <c r="EY94" s="15"/>
      <c r="EZ94" s="15"/>
      <c r="FA94" s="15"/>
      <c r="FB94" s="15"/>
      <c r="FC94" s="15"/>
      <c r="FD94" s="15"/>
      <c r="FE94" s="15"/>
      <c r="FF94" s="15"/>
      <c r="FG94" s="15"/>
      <c r="FH94" s="15"/>
      <c r="FI94" s="15"/>
      <c r="FJ94" s="15"/>
      <c r="FK94" s="15"/>
      <c r="FL94" s="15"/>
      <c r="FM94" s="15"/>
      <c r="FN94" s="15"/>
      <c r="FO94" s="15"/>
      <c r="FP94" s="15"/>
      <c r="FQ94" s="15"/>
      <c r="FR94" s="15"/>
      <c r="FS94" s="15"/>
      <c r="FT94" s="15"/>
      <c r="FU94" s="15"/>
      <c r="FV94" s="15"/>
      <c r="FW94" s="15"/>
      <c r="FX94" s="15"/>
      <c r="FY94" s="15"/>
      <c r="FZ94" s="15"/>
      <c r="GA94" s="15"/>
      <c r="GB94" s="15"/>
      <c r="GC94" s="15"/>
      <c r="GD94" s="15"/>
      <c r="GE94" s="15"/>
      <c r="GF94" s="15"/>
      <c r="GG94" s="15"/>
      <c r="GH94" s="15"/>
      <c r="GI94" s="15"/>
      <c r="GJ94" s="15"/>
      <c r="GK94" s="15"/>
      <c r="GL94" s="15"/>
      <c r="GM94" s="15"/>
      <c r="GN94" s="15"/>
      <c r="GO94" s="15"/>
      <c r="GP94" s="15"/>
      <c r="GQ94" s="15"/>
      <c r="GR94" s="15"/>
      <c r="GS94" s="15"/>
      <c r="GT94" s="15"/>
      <c r="GU94" s="15"/>
      <c r="GV94" s="15"/>
      <c r="GW94" s="15"/>
      <c r="GX94" s="15"/>
      <c r="GY94" s="15"/>
      <c r="GZ94" s="15"/>
      <c r="HA94" s="15"/>
      <c r="HB94" s="15"/>
      <c r="HC94" s="15"/>
      <c r="HD94" s="15"/>
      <c r="HE94" s="15"/>
      <c r="HF94" s="15"/>
      <c r="HG94" s="15"/>
      <c r="HH94" s="15"/>
      <c r="HI94" s="15"/>
      <c r="HJ94" s="15"/>
      <c r="HK94" s="15"/>
      <c r="HL94" s="15"/>
      <c r="HM94" s="15"/>
      <c r="HN94" s="15"/>
      <c r="HO94" s="15"/>
      <c r="HP94" s="15"/>
      <c r="HQ94" s="15"/>
      <c r="HR94" s="15"/>
      <c r="HS94" s="15"/>
      <c r="HT94" s="15"/>
      <c r="HU94" s="15"/>
      <c r="HV94" s="15"/>
      <c r="HW94" s="15"/>
      <c r="HX94" s="15"/>
      <c r="HY94" s="15"/>
      <c r="HZ94" s="15"/>
      <c r="IA94" s="15"/>
      <c r="IB94" s="15"/>
      <c r="IC94" s="15"/>
      <c r="ID94" s="15"/>
      <c r="IE94" s="15"/>
      <c r="IF94" s="15"/>
      <c r="IG94" s="15"/>
      <c r="IH94" s="15"/>
      <c r="II94" s="15"/>
    </row>
    <row r="95" spans="1:243" s="16" customFormat="1" ht="39.75" customHeight="1" x14ac:dyDescent="0.2">
      <c r="A95" s="860" t="s">
        <v>6</v>
      </c>
      <c r="B95" s="703" t="s">
        <v>10</v>
      </c>
      <c r="C95" s="500" t="s">
        <v>27</v>
      </c>
      <c r="D95" s="597" t="s">
        <v>208</v>
      </c>
      <c r="E95" s="625" t="s">
        <v>131</v>
      </c>
      <c r="F95" s="612" t="s">
        <v>7</v>
      </c>
      <c r="G95" s="455"/>
      <c r="H95" s="481">
        <v>35.5</v>
      </c>
      <c r="I95" s="617">
        <v>700</v>
      </c>
      <c r="J95" s="619"/>
      <c r="K95" s="181" t="s">
        <v>125</v>
      </c>
      <c r="L95" s="178">
        <v>1</v>
      </c>
      <c r="M95" s="224"/>
      <c r="N95" s="224"/>
      <c r="O95" s="42"/>
      <c r="P95" s="44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  <c r="DQ95" s="15"/>
      <c r="DR95" s="15"/>
      <c r="DS95" s="15"/>
      <c r="DT95" s="15"/>
      <c r="DU95" s="15"/>
      <c r="DV95" s="15"/>
      <c r="DW95" s="15"/>
      <c r="DX95" s="15"/>
      <c r="DY95" s="15"/>
      <c r="DZ95" s="15"/>
      <c r="EA95" s="15"/>
      <c r="EB95" s="15"/>
      <c r="EC95" s="15"/>
      <c r="ED95" s="15"/>
      <c r="EE95" s="15"/>
      <c r="EF95" s="15"/>
      <c r="EG95" s="15"/>
      <c r="EH95" s="15"/>
      <c r="EI95" s="15"/>
      <c r="EJ95" s="15"/>
      <c r="EK95" s="15"/>
      <c r="EL95" s="15"/>
      <c r="EM95" s="15"/>
      <c r="EN95" s="15"/>
      <c r="EO95" s="15"/>
      <c r="EP95" s="15"/>
      <c r="EQ95" s="15"/>
      <c r="ER95" s="15"/>
      <c r="ES95" s="15"/>
      <c r="ET95" s="15"/>
      <c r="EU95" s="15"/>
      <c r="EV95" s="15"/>
      <c r="EW95" s="15"/>
      <c r="EX95" s="15"/>
      <c r="EY95" s="15"/>
      <c r="EZ95" s="15"/>
      <c r="FA95" s="15"/>
      <c r="FB95" s="15"/>
      <c r="FC95" s="15"/>
      <c r="FD95" s="15"/>
      <c r="FE95" s="15"/>
      <c r="FF95" s="15"/>
      <c r="FG95" s="15"/>
      <c r="FH95" s="15"/>
      <c r="FI95" s="15"/>
      <c r="FJ95" s="15"/>
      <c r="FK95" s="15"/>
      <c r="FL95" s="15"/>
      <c r="FM95" s="15"/>
      <c r="FN95" s="15"/>
      <c r="FO95" s="15"/>
      <c r="FP95" s="15"/>
      <c r="FQ95" s="15"/>
      <c r="FR95" s="15"/>
      <c r="FS95" s="15"/>
      <c r="FT95" s="15"/>
      <c r="FU95" s="15"/>
      <c r="FV95" s="15"/>
      <c r="FW95" s="15"/>
      <c r="FX95" s="15"/>
      <c r="FY95" s="15"/>
      <c r="FZ95" s="15"/>
      <c r="GA95" s="15"/>
      <c r="GB95" s="15"/>
      <c r="GC95" s="15"/>
      <c r="GD95" s="15"/>
      <c r="GE95" s="15"/>
      <c r="GF95" s="15"/>
      <c r="GG95" s="15"/>
      <c r="GH95" s="15"/>
      <c r="GI95" s="15"/>
      <c r="GJ95" s="15"/>
      <c r="GK95" s="15"/>
      <c r="GL95" s="15"/>
      <c r="GM95" s="15"/>
      <c r="GN95" s="15"/>
      <c r="GO95" s="15"/>
      <c r="GP95" s="15"/>
      <c r="GQ95" s="15"/>
      <c r="GR95" s="15"/>
      <c r="GS95" s="15"/>
      <c r="GT95" s="15"/>
      <c r="GU95" s="15"/>
      <c r="GV95" s="15"/>
      <c r="GW95" s="15"/>
      <c r="GX95" s="15"/>
      <c r="GY95" s="15"/>
      <c r="GZ95" s="15"/>
      <c r="HA95" s="15"/>
      <c r="HB95" s="15"/>
      <c r="HC95" s="15"/>
      <c r="HD95" s="15"/>
      <c r="HE95" s="15"/>
      <c r="HF95" s="15"/>
      <c r="HG95" s="15"/>
      <c r="HH95" s="15"/>
      <c r="HI95" s="15"/>
      <c r="HJ95" s="15"/>
      <c r="HK95" s="15"/>
      <c r="HL95" s="15"/>
      <c r="HM95" s="15"/>
      <c r="HN95" s="15"/>
      <c r="HO95" s="15"/>
      <c r="HP95" s="15"/>
      <c r="HQ95" s="15"/>
      <c r="HR95" s="15"/>
      <c r="HS95" s="15"/>
      <c r="HT95" s="15"/>
      <c r="HU95" s="15"/>
      <c r="HV95" s="15"/>
      <c r="HW95" s="15"/>
      <c r="HX95" s="15"/>
      <c r="HY95" s="15"/>
      <c r="HZ95" s="15"/>
      <c r="IA95" s="15"/>
      <c r="IB95" s="15"/>
      <c r="IC95" s="15"/>
      <c r="ID95" s="15"/>
      <c r="IE95" s="15"/>
      <c r="IF95" s="15"/>
      <c r="IG95" s="15"/>
      <c r="IH95" s="15"/>
      <c r="II95" s="15"/>
    </row>
    <row r="96" spans="1:243" s="16" customFormat="1" ht="38.25" customHeight="1" x14ac:dyDescent="0.2">
      <c r="A96" s="861"/>
      <c r="B96" s="704"/>
      <c r="C96" s="500"/>
      <c r="D96" s="597"/>
      <c r="E96" s="626"/>
      <c r="F96" s="613"/>
      <c r="G96" s="456"/>
      <c r="H96" s="482"/>
      <c r="I96" s="618"/>
      <c r="J96" s="620"/>
      <c r="K96" s="177" t="s">
        <v>184</v>
      </c>
      <c r="L96" s="224"/>
      <c r="M96" s="365" t="s">
        <v>220</v>
      </c>
      <c r="N96" s="366"/>
      <c r="O96" s="42"/>
      <c r="P96" s="44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  <c r="DQ96" s="15"/>
      <c r="DR96" s="15"/>
      <c r="DS96" s="15"/>
      <c r="DT96" s="15"/>
      <c r="DU96" s="15"/>
      <c r="DV96" s="15"/>
      <c r="DW96" s="15"/>
      <c r="DX96" s="15"/>
      <c r="DY96" s="15"/>
      <c r="DZ96" s="15"/>
      <c r="EA96" s="15"/>
      <c r="EB96" s="15"/>
      <c r="EC96" s="15"/>
      <c r="ED96" s="15"/>
      <c r="EE96" s="15"/>
      <c r="EF96" s="15"/>
      <c r="EG96" s="15"/>
      <c r="EH96" s="15"/>
      <c r="EI96" s="15"/>
      <c r="EJ96" s="15"/>
      <c r="EK96" s="15"/>
      <c r="EL96" s="15"/>
      <c r="EM96" s="15"/>
      <c r="EN96" s="15"/>
      <c r="EO96" s="15"/>
      <c r="EP96" s="15"/>
      <c r="EQ96" s="15"/>
      <c r="ER96" s="15"/>
      <c r="ES96" s="15"/>
      <c r="ET96" s="15"/>
      <c r="EU96" s="15"/>
      <c r="EV96" s="15"/>
      <c r="EW96" s="15"/>
      <c r="EX96" s="15"/>
      <c r="EY96" s="15"/>
      <c r="EZ96" s="15"/>
      <c r="FA96" s="15"/>
      <c r="FB96" s="15"/>
      <c r="FC96" s="15"/>
      <c r="FD96" s="15"/>
      <c r="FE96" s="15"/>
      <c r="FF96" s="15"/>
      <c r="FG96" s="15"/>
      <c r="FH96" s="15"/>
      <c r="FI96" s="15"/>
      <c r="FJ96" s="15"/>
      <c r="FK96" s="15"/>
      <c r="FL96" s="15"/>
      <c r="FM96" s="15"/>
      <c r="FN96" s="15"/>
      <c r="FO96" s="15"/>
      <c r="FP96" s="15"/>
      <c r="FQ96" s="15"/>
      <c r="FR96" s="15"/>
      <c r="FS96" s="15"/>
      <c r="FT96" s="15"/>
      <c r="FU96" s="15"/>
      <c r="FV96" s="15"/>
      <c r="FW96" s="15"/>
      <c r="FX96" s="15"/>
      <c r="FY96" s="15"/>
      <c r="FZ96" s="15"/>
      <c r="GA96" s="15"/>
      <c r="GB96" s="15"/>
      <c r="GC96" s="15"/>
      <c r="GD96" s="15"/>
      <c r="GE96" s="15"/>
      <c r="GF96" s="15"/>
      <c r="GG96" s="15"/>
      <c r="GH96" s="15"/>
      <c r="GI96" s="15"/>
      <c r="GJ96" s="15"/>
      <c r="GK96" s="15"/>
      <c r="GL96" s="15"/>
      <c r="GM96" s="15"/>
      <c r="GN96" s="15"/>
      <c r="GO96" s="15"/>
      <c r="GP96" s="15"/>
      <c r="GQ96" s="15"/>
      <c r="GR96" s="15"/>
      <c r="GS96" s="15"/>
      <c r="GT96" s="15"/>
      <c r="GU96" s="15"/>
      <c r="GV96" s="15"/>
      <c r="GW96" s="15"/>
      <c r="GX96" s="15"/>
      <c r="GY96" s="15"/>
      <c r="GZ96" s="15"/>
      <c r="HA96" s="15"/>
      <c r="HB96" s="15"/>
      <c r="HC96" s="15"/>
      <c r="HD96" s="15"/>
      <c r="HE96" s="15"/>
      <c r="HF96" s="15"/>
      <c r="HG96" s="15"/>
      <c r="HH96" s="15"/>
      <c r="HI96" s="15"/>
      <c r="HJ96" s="15"/>
      <c r="HK96" s="15"/>
      <c r="HL96" s="15"/>
      <c r="HM96" s="15"/>
      <c r="HN96" s="15"/>
      <c r="HO96" s="15"/>
      <c r="HP96" s="15"/>
      <c r="HQ96" s="15"/>
      <c r="HR96" s="15"/>
      <c r="HS96" s="15"/>
      <c r="HT96" s="15"/>
      <c r="HU96" s="15"/>
      <c r="HV96" s="15"/>
      <c r="HW96" s="15"/>
      <c r="HX96" s="15"/>
      <c r="HY96" s="15"/>
      <c r="HZ96" s="15"/>
      <c r="IA96" s="15"/>
      <c r="IB96" s="15"/>
      <c r="IC96" s="15"/>
      <c r="ID96" s="15"/>
      <c r="IE96" s="15"/>
      <c r="IF96" s="15"/>
      <c r="IG96" s="15"/>
      <c r="IH96" s="15"/>
      <c r="II96" s="15"/>
    </row>
    <row r="97" spans="1:243" s="16" customFormat="1" ht="22.5" customHeight="1" x14ac:dyDescent="0.2">
      <c r="A97" s="862"/>
      <c r="B97" s="705"/>
      <c r="C97" s="500"/>
      <c r="D97" s="597"/>
      <c r="E97" s="627"/>
      <c r="F97" s="179" t="s">
        <v>65</v>
      </c>
      <c r="G97" s="254">
        <f>SUM(G95)</f>
        <v>0</v>
      </c>
      <c r="H97" s="254">
        <f t="shared" ref="H97:J97" si="16">SUM(H95)</f>
        <v>35.5</v>
      </c>
      <c r="I97" s="254">
        <f t="shared" si="16"/>
        <v>700</v>
      </c>
      <c r="J97" s="254">
        <f t="shared" si="16"/>
        <v>0</v>
      </c>
      <c r="K97" s="460"/>
      <c r="L97" s="461"/>
      <c r="M97" s="461"/>
      <c r="N97" s="462"/>
      <c r="O97" s="42"/>
      <c r="P97" s="44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  <c r="DQ97" s="15"/>
      <c r="DR97" s="15"/>
      <c r="DS97" s="15"/>
      <c r="DT97" s="15"/>
      <c r="DU97" s="15"/>
      <c r="DV97" s="15"/>
      <c r="DW97" s="15"/>
      <c r="DX97" s="15"/>
      <c r="DY97" s="15"/>
      <c r="DZ97" s="15"/>
      <c r="EA97" s="15"/>
      <c r="EB97" s="15"/>
      <c r="EC97" s="15"/>
      <c r="ED97" s="15"/>
      <c r="EE97" s="15"/>
      <c r="EF97" s="15"/>
      <c r="EG97" s="15"/>
      <c r="EH97" s="15"/>
      <c r="EI97" s="15"/>
      <c r="EJ97" s="15"/>
      <c r="EK97" s="15"/>
      <c r="EL97" s="15"/>
      <c r="EM97" s="15"/>
      <c r="EN97" s="15"/>
      <c r="EO97" s="15"/>
      <c r="EP97" s="15"/>
      <c r="EQ97" s="15"/>
      <c r="ER97" s="15"/>
      <c r="ES97" s="15"/>
      <c r="ET97" s="15"/>
      <c r="EU97" s="15"/>
      <c r="EV97" s="15"/>
      <c r="EW97" s="15"/>
      <c r="EX97" s="15"/>
      <c r="EY97" s="15"/>
      <c r="EZ97" s="15"/>
      <c r="FA97" s="15"/>
      <c r="FB97" s="15"/>
      <c r="FC97" s="15"/>
      <c r="FD97" s="15"/>
      <c r="FE97" s="15"/>
      <c r="FF97" s="15"/>
      <c r="FG97" s="15"/>
      <c r="FH97" s="15"/>
      <c r="FI97" s="15"/>
      <c r="FJ97" s="15"/>
      <c r="FK97" s="15"/>
      <c r="FL97" s="15"/>
      <c r="FM97" s="15"/>
      <c r="FN97" s="15"/>
      <c r="FO97" s="15"/>
      <c r="FP97" s="15"/>
      <c r="FQ97" s="15"/>
      <c r="FR97" s="15"/>
      <c r="FS97" s="15"/>
      <c r="FT97" s="15"/>
      <c r="FU97" s="15"/>
      <c r="FV97" s="15"/>
      <c r="FW97" s="15"/>
      <c r="FX97" s="15"/>
      <c r="FY97" s="15"/>
      <c r="FZ97" s="15"/>
      <c r="GA97" s="15"/>
      <c r="GB97" s="15"/>
      <c r="GC97" s="15"/>
      <c r="GD97" s="15"/>
      <c r="GE97" s="15"/>
      <c r="GF97" s="15"/>
      <c r="GG97" s="15"/>
      <c r="GH97" s="15"/>
      <c r="GI97" s="15"/>
      <c r="GJ97" s="15"/>
      <c r="GK97" s="15"/>
      <c r="GL97" s="15"/>
      <c r="GM97" s="15"/>
      <c r="GN97" s="15"/>
      <c r="GO97" s="15"/>
      <c r="GP97" s="15"/>
      <c r="GQ97" s="15"/>
      <c r="GR97" s="15"/>
      <c r="GS97" s="15"/>
      <c r="GT97" s="15"/>
      <c r="GU97" s="15"/>
      <c r="GV97" s="15"/>
      <c r="GW97" s="15"/>
      <c r="GX97" s="15"/>
      <c r="GY97" s="15"/>
      <c r="GZ97" s="15"/>
      <c r="HA97" s="15"/>
      <c r="HB97" s="15"/>
      <c r="HC97" s="15"/>
      <c r="HD97" s="15"/>
      <c r="HE97" s="15"/>
      <c r="HF97" s="15"/>
      <c r="HG97" s="15"/>
      <c r="HH97" s="15"/>
      <c r="HI97" s="15"/>
      <c r="HJ97" s="15"/>
      <c r="HK97" s="15"/>
      <c r="HL97" s="15"/>
      <c r="HM97" s="15"/>
      <c r="HN97" s="15"/>
      <c r="HO97" s="15"/>
      <c r="HP97" s="15"/>
      <c r="HQ97" s="15"/>
      <c r="HR97" s="15"/>
      <c r="HS97" s="15"/>
      <c r="HT97" s="15"/>
      <c r="HU97" s="15"/>
      <c r="HV97" s="15"/>
      <c r="HW97" s="15"/>
      <c r="HX97" s="15"/>
      <c r="HY97" s="15"/>
      <c r="HZ97" s="15"/>
      <c r="IA97" s="15"/>
      <c r="IB97" s="15"/>
      <c r="IC97" s="15"/>
      <c r="ID97" s="15"/>
      <c r="IE97" s="15"/>
      <c r="IF97" s="15"/>
      <c r="IG97" s="15"/>
      <c r="IH97" s="15"/>
      <c r="II97" s="15"/>
    </row>
    <row r="98" spans="1:243" s="16" customFormat="1" ht="60" customHeight="1" x14ac:dyDescent="0.2">
      <c r="A98" s="855" t="s">
        <v>6</v>
      </c>
      <c r="B98" s="725" t="s">
        <v>10</v>
      </c>
      <c r="C98" s="614" t="s">
        <v>28</v>
      </c>
      <c r="D98" s="573" t="s">
        <v>229</v>
      </c>
      <c r="E98" s="606" t="s">
        <v>112</v>
      </c>
      <c r="F98" s="132" t="s">
        <v>7</v>
      </c>
      <c r="G98" s="250"/>
      <c r="H98" s="240"/>
      <c r="I98" s="208">
        <v>1330</v>
      </c>
      <c r="J98" s="131"/>
      <c r="K98" s="180" t="s">
        <v>185</v>
      </c>
      <c r="L98" s="133"/>
      <c r="M98" s="133" t="s">
        <v>158</v>
      </c>
      <c r="N98" s="133"/>
      <c r="O98" s="42"/>
      <c r="P98" s="192"/>
      <c r="Q98" s="193"/>
      <c r="R98" s="193"/>
      <c r="S98" s="193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  <c r="DQ98" s="15"/>
      <c r="DR98" s="15"/>
      <c r="DS98" s="15"/>
      <c r="DT98" s="15"/>
      <c r="DU98" s="15"/>
      <c r="DV98" s="15"/>
      <c r="DW98" s="15"/>
      <c r="DX98" s="15"/>
      <c r="DY98" s="15"/>
      <c r="DZ98" s="15"/>
      <c r="EA98" s="15"/>
      <c r="EB98" s="15"/>
      <c r="EC98" s="15"/>
      <c r="ED98" s="15"/>
      <c r="EE98" s="15"/>
      <c r="EF98" s="15"/>
      <c r="EG98" s="15"/>
      <c r="EH98" s="15"/>
      <c r="EI98" s="15"/>
      <c r="EJ98" s="15"/>
      <c r="EK98" s="15"/>
      <c r="EL98" s="15"/>
      <c r="EM98" s="15"/>
      <c r="EN98" s="15"/>
      <c r="EO98" s="15"/>
      <c r="EP98" s="15"/>
      <c r="EQ98" s="15"/>
      <c r="ER98" s="15"/>
      <c r="ES98" s="15"/>
      <c r="ET98" s="15"/>
      <c r="EU98" s="15"/>
      <c r="EV98" s="15"/>
      <c r="EW98" s="15"/>
      <c r="EX98" s="15"/>
      <c r="EY98" s="15"/>
      <c r="EZ98" s="15"/>
      <c r="FA98" s="15"/>
      <c r="FB98" s="15"/>
      <c r="FC98" s="15"/>
      <c r="FD98" s="15"/>
      <c r="FE98" s="15"/>
      <c r="FF98" s="15"/>
      <c r="FG98" s="15"/>
      <c r="FH98" s="15"/>
      <c r="FI98" s="15"/>
      <c r="FJ98" s="15"/>
      <c r="FK98" s="15"/>
      <c r="FL98" s="15"/>
      <c r="FM98" s="15"/>
      <c r="FN98" s="15"/>
      <c r="FO98" s="15"/>
      <c r="FP98" s="15"/>
      <c r="FQ98" s="15"/>
      <c r="FR98" s="15"/>
      <c r="FS98" s="15"/>
      <c r="FT98" s="15"/>
      <c r="FU98" s="15"/>
      <c r="FV98" s="15"/>
      <c r="FW98" s="15"/>
      <c r="FX98" s="15"/>
      <c r="FY98" s="15"/>
      <c r="FZ98" s="15"/>
      <c r="GA98" s="15"/>
      <c r="GB98" s="15"/>
      <c r="GC98" s="15"/>
      <c r="GD98" s="15"/>
      <c r="GE98" s="15"/>
      <c r="GF98" s="15"/>
      <c r="GG98" s="15"/>
      <c r="GH98" s="15"/>
      <c r="GI98" s="15"/>
      <c r="GJ98" s="15"/>
      <c r="GK98" s="15"/>
      <c r="GL98" s="15"/>
      <c r="GM98" s="15"/>
      <c r="GN98" s="15"/>
      <c r="GO98" s="15"/>
      <c r="GP98" s="15"/>
      <c r="GQ98" s="15"/>
      <c r="GR98" s="15"/>
      <c r="GS98" s="15"/>
      <c r="GT98" s="15"/>
      <c r="GU98" s="15"/>
      <c r="GV98" s="15"/>
      <c r="GW98" s="15"/>
      <c r="GX98" s="15"/>
      <c r="GY98" s="15"/>
      <c r="GZ98" s="15"/>
      <c r="HA98" s="15"/>
      <c r="HB98" s="15"/>
      <c r="HC98" s="15"/>
      <c r="HD98" s="15"/>
      <c r="HE98" s="15"/>
      <c r="HF98" s="15"/>
      <c r="HG98" s="15"/>
      <c r="HH98" s="15"/>
      <c r="HI98" s="15"/>
      <c r="HJ98" s="15"/>
      <c r="HK98" s="15"/>
      <c r="HL98" s="15"/>
      <c r="HM98" s="15"/>
      <c r="HN98" s="15"/>
      <c r="HO98" s="15"/>
      <c r="HP98" s="15"/>
      <c r="HQ98" s="15"/>
      <c r="HR98" s="15"/>
      <c r="HS98" s="15"/>
      <c r="HT98" s="15"/>
      <c r="HU98" s="15"/>
      <c r="HV98" s="15"/>
      <c r="HW98" s="15"/>
      <c r="HX98" s="15"/>
      <c r="HY98" s="15"/>
      <c r="HZ98" s="15"/>
      <c r="IA98" s="15"/>
      <c r="IB98" s="15"/>
      <c r="IC98" s="15"/>
      <c r="ID98" s="15"/>
      <c r="IE98" s="15"/>
      <c r="IF98" s="15"/>
      <c r="IG98" s="15"/>
      <c r="IH98" s="15"/>
      <c r="II98" s="15"/>
    </row>
    <row r="99" spans="1:243" s="16" customFormat="1" ht="21" customHeight="1" x14ac:dyDescent="0.2">
      <c r="A99" s="503"/>
      <c r="B99" s="506"/>
      <c r="C99" s="615"/>
      <c r="D99" s="574"/>
      <c r="E99" s="607"/>
      <c r="F99" s="101" t="s">
        <v>65</v>
      </c>
      <c r="G99" s="49">
        <f t="shared" ref="G99:J99" si="17">SUM(G98)</f>
        <v>0</v>
      </c>
      <c r="H99" s="49">
        <f t="shared" si="17"/>
        <v>0</v>
      </c>
      <c r="I99" s="49">
        <f t="shared" si="17"/>
        <v>1330</v>
      </c>
      <c r="J99" s="307">
        <f t="shared" si="17"/>
        <v>0</v>
      </c>
      <c r="K99" s="621"/>
      <c r="L99" s="621"/>
      <c r="M99" s="621"/>
      <c r="N99" s="621"/>
      <c r="O99" s="42"/>
      <c r="P99" s="44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  <c r="DR99" s="15"/>
      <c r="DS99" s="15"/>
      <c r="DT99" s="15"/>
      <c r="DU99" s="15"/>
      <c r="DV99" s="15"/>
      <c r="DW99" s="15"/>
      <c r="DX99" s="15"/>
      <c r="DY99" s="15"/>
      <c r="DZ99" s="15"/>
      <c r="EA99" s="15"/>
      <c r="EB99" s="15"/>
      <c r="EC99" s="15"/>
      <c r="ED99" s="15"/>
      <c r="EE99" s="15"/>
      <c r="EF99" s="15"/>
      <c r="EG99" s="15"/>
      <c r="EH99" s="15"/>
      <c r="EI99" s="15"/>
      <c r="EJ99" s="15"/>
      <c r="EK99" s="15"/>
      <c r="EL99" s="15"/>
      <c r="EM99" s="15"/>
      <c r="EN99" s="15"/>
      <c r="EO99" s="15"/>
      <c r="EP99" s="15"/>
      <c r="EQ99" s="15"/>
      <c r="ER99" s="15"/>
      <c r="ES99" s="15"/>
      <c r="ET99" s="15"/>
      <c r="EU99" s="15"/>
      <c r="EV99" s="15"/>
      <c r="EW99" s="15"/>
      <c r="EX99" s="15"/>
      <c r="EY99" s="15"/>
      <c r="EZ99" s="15"/>
      <c r="FA99" s="15"/>
      <c r="FB99" s="15"/>
      <c r="FC99" s="15"/>
      <c r="FD99" s="15"/>
      <c r="FE99" s="15"/>
      <c r="FF99" s="15"/>
      <c r="FG99" s="15"/>
      <c r="FH99" s="15"/>
      <c r="FI99" s="15"/>
      <c r="FJ99" s="15"/>
      <c r="FK99" s="15"/>
      <c r="FL99" s="15"/>
      <c r="FM99" s="15"/>
      <c r="FN99" s="15"/>
      <c r="FO99" s="15"/>
      <c r="FP99" s="15"/>
      <c r="FQ99" s="15"/>
      <c r="FR99" s="15"/>
      <c r="FS99" s="15"/>
      <c r="FT99" s="15"/>
      <c r="FU99" s="15"/>
      <c r="FV99" s="15"/>
      <c r="FW99" s="15"/>
      <c r="FX99" s="15"/>
      <c r="FY99" s="15"/>
      <c r="FZ99" s="15"/>
      <c r="GA99" s="15"/>
      <c r="GB99" s="15"/>
      <c r="GC99" s="15"/>
      <c r="GD99" s="15"/>
      <c r="GE99" s="15"/>
      <c r="GF99" s="15"/>
      <c r="GG99" s="15"/>
      <c r="GH99" s="15"/>
      <c r="GI99" s="15"/>
      <c r="GJ99" s="15"/>
      <c r="GK99" s="15"/>
      <c r="GL99" s="15"/>
      <c r="GM99" s="15"/>
      <c r="GN99" s="15"/>
      <c r="GO99" s="15"/>
      <c r="GP99" s="15"/>
      <c r="GQ99" s="15"/>
      <c r="GR99" s="15"/>
      <c r="GS99" s="15"/>
      <c r="GT99" s="15"/>
      <c r="GU99" s="15"/>
      <c r="GV99" s="15"/>
      <c r="GW99" s="15"/>
      <c r="GX99" s="15"/>
      <c r="GY99" s="15"/>
      <c r="GZ99" s="15"/>
      <c r="HA99" s="15"/>
      <c r="HB99" s="15"/>
      <c r="HC99" s="15"/>
      <c r="HD99" s="15"/>
      <c r="HE99" s="15"/>
      <c r="HF99" s="15"/>
      <c r="HG99" s="15"/>
      <c r="HH99" s="15"/>
      <c r="HI99" s="15"/>
      <c r="HJ99" s="15"/>
      <c r="HK99" s="15"/>
      <c r="HL99" s="15"/>
      <c r="HM99" s="15"/>
      <c r="HN99" s="15"/>
      <c r="HO99" s="15"/>
      <c r="HP99" s="15"/>
      <c r="HQ99" s="15"/>
      <c r="HR99" s="15"/>
      <c r="HS99" s="15"/>
      <c r="HT99" s="15"/>
      <c r="HU99" s="15"/>
      <c r="HV99" s="15"/>
      <c r="HW99" s="15"/>
      <c r="HX99" s="15"/>
      <c r="HY99" s="15"/>
      <c r="HZ99" s="15"/>
      <c r="IA99" s="15"/>
      <c r="IB99" s="15"/>
      <c r="IC99" s="15"/>
      <c r="ID99" s="15"/>
      <c r="IE99" s="15"/>
      <c r="IF99" s="15"/>
      <c r="IG99" s="15"/>
      <c r="IH99" s="15"/>
      <c r="II99" s="15"/>
    </row>
    <row r="100" spans="1:243" ht="20.25" customHeight="1" x14ac:dyDescent="0.2">
      <c r="A100" s="38" t="s">
        <v>6</v>
      </c>
      <c r="B100" s="39" t="s">
        <v>10</v>
      </c>
      <c r="C100" s="449" t="s">
        <v>67</v>
      </c>
      <c r="D100" s="450"/>
      <c r="E100" s="450"/>
      <c r="F100" s="591"/>
      <c r="G100" s="296">
        <f>SUM(G94+G97+G99)</f>
        <v>913.30000000000007</v>
      </c>
      <c r="H100" s="50">
        <f t="shared" ref="H100:J100" si="18">SUM(H94+H97+H99)</f>
        <v>1588.6</v>
      </c>
      <c r="I100" s="50">
        <f t="shared" si="18"/>
        <v>2030</v>
      </c>
      <c r="J100" s="308">
        <f t="shared" si="18"/>
        <v>0</v>
      </c>
      <c r="K100" s="598"/>
      <c r="L100" s="598"/>
      <c r="M100" s="598"/>
      <c r="N100" s="598"/>
      <c r="O100" s="42"/>
      <c r="P100" s="44"/>
    </row>
    <row r="101" spans="1:243" ht="30" customHeight="1" x14ac:dyDescent="0.2">
      <c r="A101" s="38" t="s">
        <v>6</v>
      </c>
      <c r="B101" s="39" t="s">
        <v>12</v>
      </c>
      <c r="C101" s="608" t="s">
        <v>48</v>
      </c>
      <c r="D101" s="609"/>
      <c r="E101" s="609"/>
      <c r="F101" s="609"/>
      <c r="G101" s="609"/>
      <c r="H101" s="609"/>
      <c r="I101" s="609"/>
      <c r="J101" s="609"/>
      <c r="K101" s="610"/>
      <c r="L101" s="610"/>
      <c r="M101" s="610"/>
      <c r="N101" s="611"/>
      <c r="O101" s="42"/>
      <c r="P101" s="44"/>
    </row>
    <row r="102" spans="1:243" ht="25.5" customHeight="1" x14ac:dyDescent="0.2">
      <c r="A102" s="444" t="s">
        <v>6</v>
      </c>
      <c r="B102" s="441" t="s">
        <v>12</v>
      </c>
      <c r="C102" s="631" t="s">
        <v>6</v>
      </c>
      <c r="D102" s="694" t="s">
        <v>151</v>
      </c>
      <c r="E102" s="604" t="s">
        <v>21</v>
      </c>
      <c r="F102" s="91" t="s">
        <v>7</v>
      </c>
      <c r="G102" s="251">
        <v>45.8</v>
      </c>
      <c r="H102" s="241">
        <v>39.799999999999997</v>
      </c>
      <c r="I102" s="209">
        <v>41.6</v>
      </c>
      <c r="J102" s="209">
        <v>44.4</v>
      </c>
      <c r="K102" s="602" t="s">
        <v>186</v>
      </c>
      <c r="L102" s="470">
        <v>13</v>
      </c>
      <c r="M102" s="470">
        <v>15</v>
      </c>
      <c r="N102" s="470">
        <v>16</v>
      </c>
      <c r="O102" s="42">
        <v>18</v>
      </c>
      <c r="P102" s="44"/>
    </row>
    <row r="103" spans="1:243" ht="36.75" customHeight="1" x14ac:dyDescent="0.2">
      <c r="A103" s="444"/>
      <c r="B103" s="441"/>
      <c r="C103" s="631"/>
      <c r="D103" s="694"/>
      <c r="E103" s="604"/>
      <c r="F103" s="117" t="s">
        <v>166</v>
      </c>
      <c r="G103" s="226">
        <v>147.19999999999999</v>
      </c>
      <c r="H103" s="356">
        <v>163.19999999999999</v>
      </c>
      <c r="I103" s="40">
        <v>157.38</v>
      </c>
      <c r="J103" s="40">
        <v>168.2</v>
      </c>
      <c r="K103" s="603"/>
      <c r="L103" s="471"/>
      <c r="M103" s="471"/>
      <c r="N103" s="471"/>
      <c r="O103" s="42"/>
      <c r="P103" s="44"/>
    </row>
    <row r="104" spans="1:243" ht="23.25" customHeight="1" x14ac:dyDescent="0.2">
      <c r="A104" s="444"/>
      <c r="B104" s="441"/>
      <c r="C104" s="631"/>
      <c r="D104" s="694"/>
      <c r="E104" s="604"/>
      <c r="F104" s="90" t="s">
        <v>65</v>
      </c>
      <c r="G104" s="45">
        <f t="shared" ref="G104:J104" si="19">G102+G103</f>
        <v>193</v>
      </c>
      <c r="H104" s="45">
        <f t="shared" si="19"/>
        <v>203</v>
      </c>
      <c r="I104" s="45">
        <f t="shared" si="19"/>
        <v>198.98</v>
      </c>
      <c r="J104" s="45">
        <f t="shared" si="19"/>
        <v>212.6</v>
      </c>
      <c r="K104" s="599"/>
      <c r="L104" s="600"/>
      <c r="M104" s="600"/>
      <c r="N104" s="601"/>
      <c r="O104" s="42"/>
      <c r="P104" s="44"/>
    </row>
    <row r="105" spans="1:243" ht="27.75" customHeight="1" x14ac:dyDescent="0.2">
      <c r="A105" s="444" t="s">
        <v>6</v>
      </c>
      <c r="B105" s="441" t="s">
        <v>12</v>
      </c>
      <c r="C105" s="631" t="s">
        <v>8</v>
      </c>
      <c r="D105" s="852" t="s">
        <v>19</v>
      </c>
      <c r="E105" s="604" t="s">
        <v>21</v>
      </c>
      <c r="F105" s="117" t="s">
        <v>166</v>
      </c>
      <c r="G105" s="226">
        <v>7.4</v>
      </c>
      <c r="H105" s="356">
        <v>7.4</v>
      </c>
      <c r="I105" s="212">
        <v>9</v>
      </c>
      <c r="J105" s="402">
        <v>9</v>
      </c>
      <c r="K105" s="616"/>
      <c r="L105" s="616"/>
      <c r="M105" s="616"/>
      <c r="N105" s="616"/>
      <c r="O105" s="42"/>
      <c r="P105" s="44"/>
    </row>
    <row r="106" spans="1:243" s="16" customFormat="1" ht="27.75" customHeight="1" x14ac:dyDescent="0.2">
      <c r="A106" s="445"/>
      <c r="B106" s="442"/>
      <c r="C106" s="702"/>
      <c r="D106" s="853"/>
      <c r="E106" s="605"/>
      <c r="F106" s="367" t="s">
        <v>7</v>
      </c>
      <c r="G106" s="346"/>
      <c r="H106" s="347">
        <v>6</v>
      </c>
      <c r="I106" s="348">
        <v>6.5</v>
      </c>
      <c r="J106" s="129">
        <v>7</v>
      </c>
      <c r="K106" s="616"/>
      <c r="L106" s="616"/>
      <c r="M106" s="616"/>
      <c r="N106" s="616"/>
      <c r="O106" s="42"/>
      <c r="P106" s="44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  <c r="DQ106" s="15"/>
      <c r="DR106" s="15"/>
      <c r="DS106" s="15"/>
      <c r="DT106" s="15"/>
      <c r="DU106" s="15"/>
      <c r="DV106" s="15"/>
      <c r="DW106" s="15"/>
      <c r="DX106" s="15"/>
      <c r="DY106" s="15"/>
      <c r="DZ106" s="15"/>
      <c r="EA106" s="15"/>
      <c r="EB106" s="15"/>
      <c r="EC106" s="15"/>
      <c r="ED106" s="15"/>
      <c r="EE106" s="15"/>
      <c r="EF106" s="15"/>
      <c r="EG106" s="15"/>
      <c r="EH106" s="15"/>
      <c r="EI106" s="15"/>
      <c r="EJ106" s="15"/>
      <c r="EK106" s="15"/>
      <c r="EL106" s="15"/>
      <c r="EM106" s="15"/>
      <c r="EN106" s="15"/>
      <c r="EO106" s="15"/>
      <c r="EP106" s="15"/>
      <c r="EQ106" s="15"/>
      <c r="ER106" s="15"/>
      <c r="ES106" s="15"/>
      <c r="ET106" s="15"/>
      <c r="EU106" s="15"/>
      <c r="EV106" s="15"/>
      <c r="EW106" s="15"/>
      <c r="EX106" s="15"/>
      <c r="EY106" s="15"/>
      <c r="EZ106" s="15"/>
      <c r="FA106" s="15"/>
      <c r="FB106" s="15"/>
      <c r="FC106" s="15"/>
      <c r="FD106" s="15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  <c r="FO106" s="15"/>
      <c r="FP106" s="15"/>
      <c r="FQ106" s="15"/>
      <c r="FR106" s="15"/>
      <c r="FS106" s="15"/>
      <c r="FT106" s="15"/>
      <c r="FU106" s="15"/>
      <c r="FV106" s="15"/>
      <c r="FW106" s="15"/>
      <c r="FX106" s="15"/>
      <c r="FY106" s="15"/>
      <c r="FZ106" s="15"/>
      <c r="GA106" s="15"/>
      <c r="GB106" s="15"/>
      <c r="GC106" s="15"/>
      <c r="GD106" s="15"/>
      <c r="GE106" s="15"/>
      <c r="GF106" s="15"/>
      <c r="GG106" s="15"/>
      <c r="GH106" s="15"/>
      <c r="GI106" s="15"/>
      <c r="GJ106" s="15"/>
      <c r="GK106" s="15"/>
      <c r="GL106" s="15"/>
      <c r="GM106" s="15"/>
      <c r="GN106" s="15"/>
      <c r="GO106" s="15"/>
      <c r="GP106" s="15"/>
      <c r="GQ106" s="15"/>
      <c r="GR106" s="15"/>
      <c r="GS106" s="15"/>
      <c r="GT106" s="15"/>
      <c r="GU106" s="15"/>
      <c r="GV106" s="15"/>
      <c r="GW106" s="15"/>
      <c r="GX106" s="15"/>
      <c r="GY106" s="15"/>
      <c r="GZ106" s="15"/>
      <c r="HA106" s="15"/>
      <c r="HB106" s="15"/>
      <c r="HC106" s="15"/>
      <c r="HD106" s="15"/>
      <c r="HE106" s="15"/>
      <c r="HF106" s="15"/>
      <c r="HG106" s="15"/>
      <c r="HH106" s="15"/>
      <c r="HI106" s="15"/>
      <c r="HJ106" s="15"/>
      <c r="HK106" s="15"/>
      <c r="HL106" s="15"/>
      <c r="HM106" s="15"/>
      <c r="HN106" s="15"/>
      <c r="HO106" s="15"/>
      <c r="HP106" s="15"/>
      <c r="HQ106" s="15"/>
      <c r="HR106" s="15"/>
      <c r="HS106" s="15"/>
      <c r="HT106" s="15"/>
      <c r="HU106" s="15"/>
      <c r="HV106" s="15"/>
      <c r="HW106" s="15"/>
      <c r="HX106" s="15"/>
      <c r="HY106" s="15"/>
      <c r="HZ106" s="15"/>
      <c r="IA106" s="15"/>
      <c r="IB106" s="15"/>
      <c r="IC106" s="15"/>
      <c r="ID106" s="15"/>
      <c r="IE106" s="15"/>
      <c r="IF106" s="15"/>
      <c r="IG106" s="15"/>
      <c r="IH106" s="15"/>
      <c r="II106" s="15"/>
    </row>
    <row r="107" spans="1:243" ht="18.75" customHeight="1" x14ac:dyDescent="0.2">
      <c r="A107" s="444"/>
      <c r="B107" s="441"/>
      <c r="C107" s="631"/>
      <c r="D107" s="852"/>
      <c r="E107" s="604"/>
      <c r="F107" s="90" t="s">
        <v>65</v>
      </c>
      <c r="G107" s="45">
        <f>SUM(G105:G106)</f>
        <v>7.4</v>
      </c>
      <c r="H107" s="45">
        <f t="shared" ref="H107:J107" si="20">SUM(H105:H106)</f>
        <v>13.4</v>
      </c>
      <c r="I107" s="45">
        <f t="shared" si="20"/>
        <v>15.5</v>
      </c>
      <c r="J107" s="45">
        <f t="shared" si="20"/>
        <v>16</v>
      </c>
      <c r="K107" s="622"/>
      <c r="L107" s="623"/>
      <c r="M107" s="623"/>
      <c r="N107" s="624"/>
      <c r="O107" s="42"/>
      <c r="P107" s="44"/>
    </row>
    <row r="108" spans="1:243" ht="22.5" customHeight="1" x14ac:dyDescent="0.2">
      <c r="A108" s="38" t="s">
        <v>6</v>
      </c>
      <c r="B108" s="39" t="s">
        <v>12</v>
      </c>
      <c r="C108" s="589" t="s">
        <v>15</v>
      </c>
      <c r="D108" s="590"/>
      <c r="E108" s="590"/>
      <c r="F108" s="591"/>
      <c r="G108" s="296">
        <f t="shared" ref="G108:J108" si="21">SUM(G104,G107)</f>
        <v>200.4</v>
      </c>
      <c r="H108" s="50">
        <f t="shared" si="21"/>
        <v>216.4</v>
      </c>
      <c r="I108" s="50">
        <f t="shared" si="21"/>
        <v>214.48</v>
      </c>
      <c r="J108" s="50">
        <f t="shared" si="21"/>
        <v>228.6</v>
      </c>
      <c r="K108" s="534"/>
      <c r="L108" s="535"/>
      <c r="M108" s="535"/>
      <c r="N108" s="536"/>
      <c r="O108" s="42"/>
      <c r="P108" s="44"/>
    </row>
    <row r="109" spans="1:243" ht="19.5" customHeight="1" x14ac:dyDescent="0.2">
      <c r="A109" s="38" t="s">
        <v>6</v>
      </c>
      <c r="B109" s="39" t="s">
        <v>13</v>
      </c>
      <c r="C109" s="467" t="s">
        <v>122</v>
      </c>
      <c r="D109" s="468"/>
      <c r="E109" s="468"/>
      <c r="F109" s="468"/>
      <c r="G109" s="468"/>
      <c r="H109" s="468"/>
      <c r="I109" s="468"/>
      <c r="J109" s="468"/>
      <c r="K109" s="468"/>
      <c r="L109" s="468"/>
      <c r="M109" s="468"/>
      <c r="N109" s="469"/>
      <c r="O109" s="42"/>
      <c r="P109" s="44"/>
    </row>
    <row r="110" spans="1:243" ht="39" customHeight="1" x14ac:dyDescent="0.2">
      <c r="A110" s="444" t="s">
        <v>6</v>
      </c>
      <c r="B110" s="441" t="s">
        <v>13</v>
      </c>
      <c r="C110" s="466" t="s">
        <v>6</v>
      </c>
      <c r="D110" s="519" t="s">
        <v>144</v>
      </c>
      <c r="E110" s="604" t="s">
        <v>25</v>
      </c>
      <c r="F110" s="116" t="s">
        <v>107</v>
      </c>
      <c r="G110" s="226">
        <v>488.9</v>
      </c>
      <c r="H110" s="356">
        <v>536.1</v>
      </c>
      <c r="I110" s="58">
        <v>562.9</v>
      </c>
      <c r="J110" s="58">
        <v>601.70000000000005</v>
      </c>
      <c r="K110" s="67" t="s">
        <v>228</v>
      </c>
      <c r="L110" s="159">
        <v>1700</v>
      </c>
      <c r="M110" s="159">
        <v>1500</v>
      </c>
      <c r="N110" s="159">
        <v>1500</v>
      </c>
      <c r="O110" s="42"/>
      <c r="P110" s="404"/>
      <c r="Q110" s="405"/>
      <c r="R110" s="405"/>
      <c r="S110" s="405"/>
    </row>
    <row r="111" spans="1:243" ht="43.5" customHeight="1" x14ac:dyDescent="0.2">
      <c r="A111" s="444"/>
      <c r="B111" s="441"/>
      <c r="C111" s="466"/>
      <c r="D111" s="519"/>
      <c r="E111" s="604"/>
      <c r="F111" s="156" t="s">
        <v>7</v>
      </c>
      <c r="G111" s="226">
        <v>2947.3</v>
      </c>
      <c r="H111" s="230">
        <v>2469.6</v>
      </c>
      <c r="I111" s="215">
        <v>2575.6999999999998</v>
      </c>
      <c r="J111" s="215">
        <v>2753.2</v>
      </c>
      <c r="K111" s="67" t="s">
        <v>228</v>
      </c>
      <c r="L111" s="159">
        <v>17015</v>
      </c>
      <c r="M111" s="159">
        <v>17015</v>
      </c>
      <c r="N111" s="159">
        <v>17015</v>
      </c>
      <c r="O111" s="42"/>
      <c r="P111" s="430"/>
      <c r="Q111" s="431"/>
      <c r="R111" s="431"/>
      <c r="S111" s="15"/>
    </row>
    <row r="112" spans="1:243" ht="21.75" customHeight="1" x14ac:dyDescent="0.2">
      <c r="A112" s="444"/>
      <c r="B112" s="441"/>
      <c r="C112" s="466"/>
      <c r="D112" s="519"/>
      <c r="E112" s="604"/>
      <c r="F112" s="90" t="s">
        <v>65</v>
      </c>
      <c r="G112" s="45">
        <f t="shared" ref="G112:J112" si="22">G110+G111</f>
        <v>3436.2000000000003</v>
      </c>
      <c r="H112" s="45">
        <f t="shared" si="22"/>
        <v>3005.7</v>
      </c>
      <c r="I112" s="45">
        <f t="shared" si="22"/>
        <v>3138.6</v>
      </c>
      <c r="J112" s="45">
        <f t="shared" si="22"/>
        <v>3354.8999999999996</v>
      </c>
      <c r="K112" s="531"/>
      <c r="L112" s="532"/>
      <c r="M112" s="532"/>
      <c r="N112" s="533"/>
      <c r="O112" s="42"/>
      <c r="P112" s="44"/>
      <c r="Q112" s="15"/>
      <c r="R112" s="15"/>
      <c r="S112" s="15"/>
    </row>
    <row r="113" spans="1:19" ht="18.75" customHeight="1" x14ac:dyDescent="0.2">
      <c r="A113" s="38" t="s">
        <v>6</v>
      </c>
      <c r="B113" s="39" t="s">
        <v>13</v>
      </c>
      <c r="C113" s="589" t="s">
        <v>67</v>
      </c>
      <c r="D113" s="590"/>
      <c r="E113" s="590"/>
      <c r="F113" s="591"/>
      <c r="G113" s="296">
        <f t="shared" ref="G113:J113" si="23">G112</f>
        <v>3436.2000000000003</v>
      </c>
      <c r="H113" s="50">
        <f t="shared" si="23"/>
        <v>3005.7</v>
      </c>
      <c r="I113" s="50">
        <f t="shared" si="23"/>
        <v>3138.6</v>
      </c>
      <c r="J113" s="50">
        <f t="shared" si="23"/>
        <v>3354.8999999999996</v>
      </c>
      <c r="K113" s="534"/>
      <c r="L113" s="535"/>
      <c r="M113" s="535"/>
      <c r="N113" s="536"/>
      <c r="O113" s="42"/>
      <c r="P113" s="44"/>
      <c r="Q113" s="15"/>
      <c r="R113" s="15"/>
      <c r="S113" s="15"/>
    </row>
    <row r="114" spans="1:19" ht="18.75" customHeight="1" x14ac:dyDescent="0.2">
      <c r="A114" s="38" t="s">
        <v>6</v>
      </c>
      <c r="B114" s="39" t="s">
        <v>14</v>
      </c>
      <c r="C114" s="467" t="s">
        <v>49</v>
      </c>
      <c r="D114" s="468"/>
      <c r="E114" s="468"/>
      <c r="F114" s="468"/>
      <c r="G114" s="468"/>
      <c r="H114" s="468"/>
      <c r="I114" s="468"/>
      <c r="J114" s="468"/>
      <c r="K114" s="468"/>
      <c r="L114" s="468"/>
      <c r="M114" s="468"/>
      <c r="N114" s="469"/>
      <c r="O114" s="42"/>
      <c r="P114" s="44"/>
      <c r="Q114" s="15"/>
      <c r="R114" s="15"/>
      <c r="S114" s="15"/>
    </row>
    <row r="115" spans="1:19" ht="35.25" customHeight="1" x14ac:dyDescent="0.2">
      <c r="A115" s="38" t="s">
        <v>6</v>
      </c>
      <c r="B115" s="39" t="s">
        <v>14</v>
      </c>
      <c r="C115" s="46" t="s">
        <v>6</v>
      </c>
      <c r="D115" s="153" t="s">
        <v>137</v>
      </c>
      <c r="E115" s="155" t="s">
        <v>25</v>
      </c>
      <c r="F115" s="117" t="s">
        <v>166</v>
      </c>
      <c r="G115" s="226">
        <v>2464</v>
      </c>
      <c r="H115" s="230">
        <v>8909.7999999999993</v>
      </c>
      <c r="I115" s="51">
        <v>2458.1999999999998</v>
      </c>
      <c r="J115" s="51">
        <v>2458.1999999999998</v>
      </c>
      <c r="K115" s="170" t="s">
        <v>228</v>
      </c>
      <c r="L115" s="41">
        <v>5601</v>
      </c>
      <c r="M115" s="41">
        <v>5601</v>
      </c>
      <c r="N115" s="41">
        <v>5601</v>
      </c>
      <c r="O115" s="42"/>
      <c r="P115" s="410"/>
      <c r="Q115" s="410"/>
      <c r="R115" s="410"/>
      <c r="S115" s="410"/>
    </row>
    <row r="116" spans="1:19" ht="33.75" customHeight="1" x14ac:dyDescent="0.2">
      <c r="A116" s="444" t="s">
        <v>6</v>
      </c>
      <c r="B116" s="441" t="s">
        <v>14</v>
      </c>
      <c r="C116" s="466" t="s">
        <v>8</v>
      </c>
      <c r="D116" s="694" t="s">
        <v>19</v>
      </c>
      <c r="E116" s="604" t="s">
        <v>25</v>
      </c>
      <c r="F116" s="117" t="s">
        <v>166</v>
      </c>
      <c r="G116" s="226">
        <v>80.099999999999994</v>
      </c>
      <c r="H116" s="230">
        <v>178.2</v>
      </c>
      <c r="I116" s="51">
        <v>79.900000000000006</v>
      </c>
      <c r="J116" s="51">
        <v>79.900000000000006</v>
      </c>
      <c r="K116" s="182" t="s">
        <v>187</v>
      </c>
      <c r="L116" s="41">
        <v>33</v>
      </c>
      <c r="M116" s="41">
        <v>33</v>
      </c>
      <c r="N116" s="41">
        <v>33</v>
      </c>
      <c r="O116" s="42"/>
      <c r="P116" s="410"/>
      <c r="Q116" s="410"/>
      <c r="R116" s="410"/>
      <c r="S116" s="410"/>
    </row>
    <row r="117" spans="1:19" ht="19.5" customHeight="1" x14ac:dyDescent="0.2">
      <c r="A117" s="444"/>
      <c r="B117" s="441"/>
      <c r="C117" s="466"/>
      <c r="D117" s="694"/>
      <c r="E117" s="604"/>
      <c r="F117" s="90" t="s">
        <v>65</v>
      </c>
      <c r="G117" s="45">
        <f t="shared" ref="G117:J117" si="24">G115+G116</f>
        <v>2544.1</v>
      </c>
      <c r="H117" s="45">
        <f t="shared" si="24"/>
        <v>9088</v>
      </c>
      <c r="I117" s="45">
        <f t="shared" si="24"/>
        <v>2538.1</v>
      </c>
      <c r="J117" s="45">
        <f t="shared" si="24"/>
        <v>2538.1</v>
      </c>
      <c r="K117" s="531"/>
      <c r="L117" s="532"/>
      <c r="M117" s="532"/>
      <c r="N117" s="533"/>
      <c r="O117" s="42"/>
      <c r="P117" s="44"/>
    </row>
    <row r="118" spans="1:19" ht="20.25" customHeight="1" x14ac:dyDescent="0.2">
      <c r="A118" s="38" t="s">
        <v>6</v>
      </c>
      <c r="B118" s="39" t="s">
        <v>14</v>
      </c>
      <c r="C118" s="589" t="s">
        <v>67</v>
      </c>
      <c r="D118" s="590"/>
      <c r="E118" s="590"/>
      <c r="F118" s="591"/>
      <c r="G118" s="296">
        <f t="shared" ref="G118:J118" si="25">G117</f>
        <v>2544.1</v>
      </c>
      <c r="H118" s="50">
        <f t="shared" si="25"/>
        <v>9088</v>
      </c>
      <c r="I118" s="50">
        <f t="shared" si="25"/>
        <v>2538.1</v>
      </c>
      <c r="J118" s="50">
        <f t="shared" si="25"/>
        <v>2538.1</v>
      </c>
      <c r="K118" s="534"/>
      <c r="L118" s="535"/>
      <c r="M118" s="535"/>
      <c r="N118" s="536"/>
      <c r="O118" s="42"/>
      <c r="P118" s="44"/>
    </row>
    <row r="119" spans="1:19" ht="21" customHeight="1" x14ac:dyDescent="0.2">
      <c r="A119" s="38" t="s">
        <v>6</v>
      </c>
      <c r="B119" s="39" t="s">
        <v>20</v>
      </c>
      <c r="C119" s="467" t="s">
        <v>50</v>
      </c>
      <c r="D119" s="468"/>
      <c r="E119" s="468"/>
      <c r="F119" s="468"/>
      <c r="G119" s="468"/>
      <c r="H119" s="468"/>
      <c r="I119" s="468"/>
      <c r="J119" s="468"/>
      <c r="K119" s="468"/>
      <c r="L119" s="468"/>
      <c r="M119" s="468"/>
      <c r="N119" s="469"/>
      <c r="O119" s="42"/>
      <c r="P119" s="44"/>
    </row>
    <row r="120" spans="1:19" ht="29.25" customHeight="1" x14ac:dyDescent="0.2">
      <c r="A120" s="829" t="s">
        <v>6</v>
      </c>
      <c r="B120" s="830" t="s">
        <v>20</v>
      </c>
      <c r="C120" s="803" t="s">
        <v>6</v>
      </c>
      <c r="D120" s="805" t="s">
        <v>138</v>
      </c>
      <c r="E120" s="827" t="s">
        <v>25</v>
      </c>
      <c r="F120" s="117" t="s">
        <v>166</v>
      </c>
      <c r="G120" s="243">
        <v>10360</v>
      </c>
      <c r="H120" s="230">
        <v>10556.7</v>
      </c>
      <c r="I120" s="51">
        <v>10033</v>
      </c>
      <c r="J120" s="51">
        <v>10033</v>
      </c>
      <c r="K120" s="170" t="s">
        <v>228</v>
      </c>
      <c r="L120" s="41">
        <v>6231</v>
      </c>
      <c r="M120" s="41">
        <v>6251</v>
      </c>
      <c r="N120" s="41">
        <v>6251</v>
      </c>
      <c r="O120" s="42"/>
      <c r="P120" s="44"/>
    </row>
    <row r="121" spans="1:19" ht="20.25" customHeight="1" x14ac:dyDescent="0.2">
      <c r="A121" s="503"/>
      <c r="B121" s="506"/>
      <c r="C121" s="804"/>
      <c r="D121" s="653"/>
      <c r="E121" s="828"/>
      <c r="F121" s="90" t="s">
        <v>65</v>
      </c>
      <c r="G121" s="45">
        <f t="shared" ref="G121:J121" si="26">G120</f>
        <v>10360</v>
      </c>
      <c r="H121" s="45">
        <f t="shared" si="26"/>
        <v>10556.7</v>
      </c>
      <c r="I121" s="45">
        <f t="shared" si="26"/>
        <v>10033</v>
      </c>
      <c r="J121" s="45">
        <f t="shared" si="26"/>
        <v>10033</v>
      </c>
      <c r="K121" s="531"/>
      <c r="L121" s="532"/>
      <c r="M121" s="532"/>
      <c r="N121" s="533"/>
      <c r="O121" s="42"/>
      <c r="P121" s="44"/>
    </row>
    <row r="122" spans="1:19" ht="24" customHeight="1" x14ac:dyDescent="0.2">
      <c r="A122" s="444" t="s">
        <v>6</v>
      </c>
      <c r="B122" s="441" t="s">
        <v>20</v>
      </c>
      <c r="C122" s="466" t="s">
        <v>8</v>
      </c>
      <c r="D122" s="694" t="s">
        <v>19</v>
      </c>
      <c r="E122" s="604" t="s">
        <v>25</v>
      </c>
      <c r="F122" s="117" t="s">
        <v>166</v>
      </c>
      <c r="G122" s="226">
        <v>207.2</v>
      </c>
      <c r="H122" s="356">
        <v>211.1</v>
      </c>
      <c r="I122" s="51">
        <v>201</v>
      </c>
      <c r="J122" s="51">
        <v>201</v>
      </c>
      <c r="K122" s="182" t="s">
        <v>187</v>
      </c>
      <c r="L122" s="41">
        <v>33</v>
      </c>
      <c r="M122" s="41">
        <v>33</v>
      </c>
      <c r="N122" s="41">
        <v>33</v>
      </c>
      <c r="O122" s="42"/>
      <c r="P122" s="44"/>
    </row>
    <row r="123" spans="1:19" ht="16.5" customHeight="1" x14ac:dyDescent="0.2">
      <c r="A123" s="444"/>
      <c r="B123" s="441"/>
      <c r="C123" s="466"/>
      <c r="D123" s="694"/>
      <c r="E123" s="604"/>
      <c r="F123" s="90" t="s">
        <v>65</v>
      </c>
      <c r="G123" s="45">
        <f t="shared" ref="G123:J123" si="27">G122</f>
        <v>207.2</v>
      </c>
      <c r="H123" s="45">
        <f t="shared" si="27"/>
        <v>211.1</v>
      </c>
      <c r="I123" s="45">
        <f t="shared" si="27"/>
        <v>201</v>
      </c>
      <c r="J123" s="45">
        <f t="shared" si="27"/>
        <v>201</v>
      </c>
      <c r="K123" s="531"/>
      <c r="L123" s="532"/>
      <c r="M123" s="532"/>
      <c r="N123" s="533"/>
      <c r="O123" s="42"/>
      <c r="P123" s="44"/>
    </row>
    <row r="124" spans="1:19" ht="23.25" customHeight="1" x14ac:dyDescent="0.2">
      <c r="A124" s="38" t="s">
        <v>6</v>
      </c>
      <c r="B124" s="39" t="s">
        <v>20</v>
      </c>
      <c r="C124" s="589" t="s">
        <v>67</v>
      </c>
      <c r="D124" s="590">
        <f>D123</f>
        <v>0</v>
      </c>
      <c r="E124" s="590">
        <f>E123</f>
        <v>0</v>
      </c>
      <c r="F124" s="591" t="str">
        <f>F123</f>
        <v>Iš viso</v>
      </c>
      <c r="G124" s="296">
        <f t="shared" ref="G124:J124" si="28">G121+G123</f>
        <v>10567.2</v>
      </c>
      <c r="H124" s="50">
        <f t="shared" si="28"/>
        <v>10767.800000000001</v>
      </c>
      <c r="I124" s="50">
        <f t="shared" si="28"/>
        <v>10234</v>
      </c>
      <c r="J124" s="50">
        <f t="shared" si="28"/>
        <v>10234</v>
      </c>
      <c r="K124" s="534"/>
      <c r="L124" s="535"/>
      <c r="M124" s="535"/>
      <c r="N124" s="536"/>
      <c r="O124" s="42"/>
      <c r="P124" s="44"/>
    </row>
    <row r="125" spans="1:19" ht="24" customHeight="1" x14ac:dyDescent="0.2">
      <c r="A125" s="38" t="s">
        <v>6</v>
      </c>
      <c r="B125" s="39" t="s">
        <v>21</v>
      </c>
      <c r="C125" s="608" t="s">
        <v>22</v>
      </c>
      <c r="D125" s="609"/>
      <c r="E125" s="609"/>
      <c r="F125" s="609"/>
      <c r="G125" s="609"/>
      <c r="H125" s="609"/>
      <c r="I125" s="609"/>
      <c r="J125" s="609"/>
      <c r="K125" s="609"/>
      <c r="L125" s="609"/>
      <c r="M125" s="609"/>
      <c r="N125" s="692"/>
      <c r="O125" s="42"/>
      <c r="P125" s="44"/>
    </row>
    <row r="126" spans="1:19" ht="62.25" customHeight="1" x14ac:dyDescent="0.2">
      <c r="A126" s="38" t="s">
        <v>6</v>
      </c>
      <c r="B126" s="39" t="s">
        <v>21</v>
      </c>
      <c r="C126" s="46" t="s">
        <v>6</v>
      </c>
      <c r="D126" s="153" t="s">
        <v>152</v>
      </c>
      <c r="E126" s="155" t="s">
        <v>25</v>
      </c>
      <c r="F126" s="117" t="s">
        <v>166</v>
      </c>
      <c r="G126" s="226">
        <v>35.299999999999997</v>
      </c>
      <c r="H126" s="356">
        <v>35.200000000000003</v>
      </c>
      <c r="I126" s="211">
        <v>34.9</v>
      </c>
      <c r="J126" s="40">
        <v>34.9</v>
      </c>
      <c r="K126" s="170" t="s">
        <v>228</v>
      </c>
      <c r="L126" s="41">
        <v>219</v>
      </c>
      <c r="M126" s="41">
        <v>225</v>
      </c>
      <c r="N126" s="41">
        <v>225</v>
      </c>
      <c r="O126" s="42"/>
      <c r="P126" s="44"/>
    </row>
    <row r="127" spans="1:19" ht="63" customHeight="1" x14ac:dyDescent="0.2">
      <c r="A127" s="38" t="s">
        <v>6</v>
      </c>
      <c r="B127" s="64" t="s">
        <v>21</v>
      </c>
      <c r="C127" s="46" t="s">
        <v>8</v>
      </c>
      <c r="D127" s="199" t="s">
        <v>157</v>
      </c>
      <c r="E127" s="155" t="s">
        <v>25</v>
      </c>
      <c r="F127" s="117" t="s">
        <v>166</v>
      </c>
      <c r="G127" s="226">
        <v>0.1</v>
      </c>
      <c r="H127" s="356">
        <v>0</v>
      </c>
      <c r="I127" s="211">
        <v>0.1</v>
      </c>
      <c r="J127" s="211">
        <v>0.1</v>
      </c>
      <c r="K127" s="170" t="s">
        <v>228</v>
      </c>
      <c r="L127" s="41">
        <v>1</v>
      </c>
      <c r="M127" s="41">
        <v>1</v>
      </c>
      <c r="N127" s="41">
        <v>1</v>
      </c>
      <c r="O127" s="42"/>
      <c r="P127" s="44"/>
    </row>
    <row r="128" spans="1:19" ht="63" customHeight="1" x14ac:dyDescent="0.2">
      <c r="A128" s="38" t="s">
        <v>6</v>
      </c>
      <c r="B128" s="64" t="s">
        <v>21</v>
      </c>
      <c r="C128" s="46" t="s">
        <v>10</v>
      </c>
      <c r="D128" s="153" t="s">
        <v>23</v>
      </c>
      <c r="E128" s="155" t="s">
        <v>25</v>
      </c>
      <c r="F128" s="117" t="s">
        <v>166</v>
      </c>
      <c r="G128" s="226"/>
      <c r="H128" s="356">
        <v>0.8</v>
      </c>
      <c r="I128" s="210"/>
      <c r="J128" s="210"/>
      <c r="K128" s="170" t="s">
        <v>228</v>
      </c>
      <c r="L128" s="41">
        <v>1</v>
      </c>
      <c r="M128" s="41">
        <v>1</v>
      </c>
      <c r="N128" s="41">
        <v>1</v>
      </c>
      <c r="O128" s="42"/>
      <c r="P128" s="44"/>
    </row>
    <row r="129" spans="1:245" ht="98.25" customHeight="1" x14ac:dyDescent="0.2">
      <c r="A129" s="38" t="s">
        <v>6</v>
      </c>
      <c r="B129" s="64" t="s">
        <v>21</v>
      </c>
      <c r="C129" s="46" t="s">
        <v>13</v>
      </c>
      <c r="D129" s="153" t="s">
        <v>24</v>
      </c>
      <c r="E129" s="160" t="s">
        <v>25</v>
      </c>
      <c r="F129" s="116" t="s">
        <v>107</v>
      </c>
      <c r="G129" s="226">
        <v>1.1000000000000001</v>
      </c>
      <c r="H129" s="356">
        <v>1.1000000000000001</v>
      </c>
      <c r="I129" s="154">
        <v>1.2</v>
      </c>
      <c r="J129" s="154">
        <v>1.2</v>
      </c>
      <c r="K129" s="170" t="s">
        <v>228</v>
      </c>
      <c r="L129" s="41">
        <v>2</v>
      </c>
      <c r="M129" s="41">
        <v>2</v>
      </c>
      <c r="N129" s="41">
        <v>2</v>
      </c>
      <c r="O129" s="42"/>
      <c r="P129" s="44"/>
      <c r="Q129" s="145"/>
    </row>
    <row r="130" spans="1:245" s="16" customFormat="1" ht="50.45" customHeight="1" x14ac:dyDescent="0.2">
      <c r="A130" s="255" t="s">
        <v>6</v>
      </c>
      <c r="B130" s="264" t="s">
        <v>21</v>
      </c>
      <c r="C130" s="265" t="s">
        <v>14</v>
      </c>
      <c r="D130" s="266" t="s">
        <v>164</v>
      </c>
      <c r="E130" s="268" t="s">
        <v>21</v>
      </c>
      <c r="F130" s="271" t="s">
        <v>7</v>
      </c>
      <c r="G130" s="290">
        <v>50.4</v>
      </c>
      <c r="H130" s="262"/>
      <c r="I130" s="257"/>
      <c r="J130" s="257"/>
      <c r="K130" s="698"/>
      <c r="L130" s="699"/>
      <c r="M130" s="699"/>
      <c r="N130" s="700"/>
      <c r="O130" s="267">
        <v>4</v>
      </c>
      <c r="P130" s="269"/>
      <c r="Q130" s="44"/>
      <c r="R130" s="44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  <c r="DQ130" s="15"/>
      <c r="DR130" s="15"/>
      <c r="DS130" s="15"/>
      <c r="DT130" s="15"/>
      <c r="DU130" s="15"/>
      <c r="DV130" s="15"/>
      <c r="DW130" s="15"/>
      <c r="DX130" s="15"/>
      <c r="DY130" s="15"/>
      <c r="DZ130" s="15"/>
      <c r="EA130" s="15"/>
      <c r="EB130" s="15"/>
      <c r="EC130" s="15"/>
      <c r="ED130" s="15"/>
      <c r="EE130" s="15"/>
      <c r="EF130" s="15"/>
      <c r="EG130" s="15"/>
      <c r="EH130" s="15"/>
      <c r="EI130" s="15"/>
      <c r="EJ130" s="15"/>
      <c r="EK130" s="15"/>
      <c r="EL130" s="15"/>
      <c r="EM130" s="15"/>
      <c r="EN130" s="15"/>
      <c r="EO130" s="15"/>
      <c r="EP130" s="15"/>
      <c r="EQ130" s="15"/>
      <c r="ER130" s="15"/>
      <c r="ES130" s="15"/>
      <c r="ET130" s="15"/>
      <c r="EU130" s="15"/>
      <c r="EV130" s="15"/>
      <c r="EW130" s="15"/>
      <c r="EX130" s="15"/>
      <c r="EY130" s="15"/>
      <c r="EZ130" s="15"/>
      <c r="FA130" s="15"/>
      <c r="FB130" s="15"/>
      <c r="FC130" s="15"/>
      <c r="FD130" s="15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  <c r="FO130" s="15"/>
      <c r="FP130" s="15"/>
      <c r="FQ130" s="15"/>
      <c r="FR130" s="15"/>
      <c r="FS130" s="15"/>
      <c r="FT130" s="15"/>
      <c r="FU130" s="15"/>
      <c r="FV130" s="15"/>
      <c r="FW130" s="15"/>
      <c r="FX130" s="15"/>
      <c r="FY130" s="15"/>
      <c r="FZ130" s="15"/>
      <c r="GA130" s="15"/>
      <c r="GB130" s="15"/>
      <c r="GC130" s="15"/>
      <c r="GD130" s="15"/>
      <c r="GE130" s="15"/>
      <c r="GF130" s="15"/>
      <c r="GG130" s="15"/>
      <c r="GH130" s="15"/>
      <c r="GI130" s="15"/>
      <c r="GJ130" s="15"/>
      <c r="GK130" s="15"/>
      <c r="GL130" s="15"/>
      <c r="GM130" s="15"/>
      <c r="GN130" s="15"/>
      <c r="GO130" s="15"/>
      <c r="GP130" s="15"/>
      <c r="GQ130" s="15"/>
      <c r="GR130" s="15"/>
      <c r="GS130" s="15"/>
      <c r="GT130" s="15"/>
      <c r="GU130" s="15"/>
      <c r="GV130" s="15"/>
      <c r="GW130" s="15"/>
      <c r="GX130" s="15"/>
      <c r="GY130" s="15"/>
      <c r="GZ130" s="15"/>
      <c r="HA130" s="15"/>
      <c r="HB130" s="15"/>
      <c r="HC130" s="15"/>
      <c r="HD130" s="15"/>
      <c r="HE130" s="15"/>
      <c r="HF130" s="15"/>
      <c r="HG130" s="15"/>
      <c r="HH130" s="15"/>
      <c r="HI130" s="15"/>
      <c r="HJ130" s="15"/>
      <c r="HK130" s="15"/>
      <c r="HL130" s="15"/>
      <c r="HM130" s="15"/>
      <c r="HN130" s="15"/>
      <c r="HO130" s="15"/>
      <c r="HP130" s="15"/>
      <c r="HQ130" s="15"/>
      <c r="HR130" s="15"/>
      <c r="HS130" s="15"/>
      <c r="HT130" s="15"/>
      <c r="HU130" s="15"/>
      <c r="HV130" s="15"/>
      <c r="HW130" s="15"/>
      <c r="HX130" s="15"/>
      <c r="HY130" s="15"/>
      <c r="HZ130" s="15"/>
      <c r="IA130" s="15"/>
      <c r="IB130" s="15"/>
      <c r="IC130" s="15"/>
      <c r="ID130" s="15"/>
      <c r="IE130" s="15"/>
      <c r="IF130" s="15"/>
      <c r="IG130" s="15"/>
      <c r="IH130" s="15"/>
      <c r="II130" s="15"/>
      <c r="IJ130" s="15"/>
      <c r="IK130" s="15"/>
    </row>
    <row r="131" spans="1:245" ht="24.75" customHeight="1" x14ac:dyDescent="0.2">
      <c r="A131" s="444" t="s">
        <v>6</v>
      </c>
      <c r="B131" s="696" t="s">
        <v>21</v>
      </c>
      <c r="C131" s="466" t="s">
        <v>20</v>
      </c>
      <c r="D131" s="694" t="s">
        <v>153</v>
      </c>
      <c r="E131" s="802" t="s">
        <v>25</v>
      </c>
      <c r="F131" s="156" t="s">
        <v>7</v>
      </c>
      <c r="G131" s="226">
        <v>5</v>
      </c>
      <c r="H131" s="356">
        <v>5</v>
      </c>
      <c r="I131" s="212">
        <v>5</v>
      </c>
      <c r="J131" s="212">
        <v>5</v>
      </c>
      <c r="K131" s="223" t="s">
        <v>228</v>
      </c>
      <c r="L131" s="270">
        <v>2</v>
      </c>
      <c r="M131" s="270">
        <v>2</v>
      </c>
      <c r="N131" s="270">
        <v>2</v>
      </c>
      <c r="O131" s="42"/>
      <c r="P131" s="44"/>
    </row>
    <row r="132" spans="1:245" ht="19.5" customHeight="1" x14ac:dyDescent="0.2">
      <c r="A132" s="444"/>
      <c r="B132" s="696"/>
      <c r="C132" s="466"/>
      <c r="D132" s="694"/>
      <c r="E132" s="802"/>
      <c r="F132" s="90" t="s">
        <v>65</v>
      </c>
      <c r="G132" s="45">
        <f>G126+G127+G128+G129+G130+G131</f>
        <v>91.9</v>
      </c>
      <c r="H132" s="45">
        <f t="shared" ref="H132:J132" si="29">H126+H127+H128+H129+H130+H131</f>
        <v>42.1</v>
      </c>
      <c r="I132" s="45">
        <f t="shared" si="29"/>
        <v>41.2</v>
      </c>
      <c r="J132" s="45">
        <f t="shared" si="29"/>
        <v>41.2</v>
      </c>
      <c r="K132" s="693"/>
      <c r="L132" s="693"/>
      <c r="M132" s="693"/>
      <c r="N132" s="693"/>
      <c r="O132" s="84"/>
      <c r="P132" s="44"/>
    </row>
    <row r="133" spans="1:245" ht="20.25" customHeight="1" x14ac:dyDescent="0.2">
      <c r="A133" s="38" t="s">
        <v>6</v>
      </c>
      <c r="B133" s="64" t="s">
        <v>21</v>
      </c>
      <c r="C133" s="589" t="s">
        <v>67</v>
      </c>
      <c r="D133" s="590"/>
      <c r="E133" s="590"/>
      <c r="F133" s="591"/>
      <c r="G133" s="296">
        <f t="shared" ref="G133:J133" si="30">SUM(G126:G131)</f>
        <v>91.9</v>
      </c>
      <c r="H133" s="50">
        <f t="shared" si="30"/>
        <v>42.1</v>
      </c>
      <c r="I133" s="50">
        <f t="shared" si="30"/>
        <v>41.2</v>
      </c>
      <c r="J133" s="50">
        <f t="shared" si="30"/>
        <v>41.2</v>
      </c>
      <c r="K133" s="818"/>
      <c r="L133" s="819"/>
      <c r="M133" s="819"/>
      <c r="N133" s="820"/>
      <c r="O133" s="42"/>
      <c r="P133" s="44"/>
    </row>
    <row r="134" spans="1:245" s="12" customFormat="1" ht="20.85" customHeight="1" x14ac:dyDescent="0.2">
      <c r="A134" s="38" t="s">
        <v>6</v>
      </c>
      <c r="B134" s="64" t="s">
        <v>25</v>
      </c>
      <c r="C134" s="467" t="s">
        <v>26</v>
      </c>
      <c r="D134" s="468"/>
      <c r="E134" s="468"/>
      <c r="F134" s="468"/>
      <c r="G134" s="468"/>
      <c r="H134" s="468"/>
      <c r="I134" s="468"/>
      <c r="J134" s="468"/>
      <c r="K134" s="468"/>
      <c r="L134" s="468"/>
      <c r="M134" s="468"/>
      <c r="N134" s="469"/>
      <c r="O134" s="42"/>
      <c r="P134" s="44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/>
      <c r="DB134" s="11"/>
      <c r="DC134" s="11"/>
      <c r="DD134" s="11"/>
      <c r="DE134" s="11"/>
      <c r="DF134" s="11"/>
      <c r="DG134" s="11"/>
      <c r="DH134" s="11"/>
      <c r="DI134" s="11"/>
      <c r="DJ134" s="11"/>
      <c r="DK134" s="11"/>
      <c r="DL134" s="11"/>
      <c r="DM134" s="11"/>
      <c r="DN134" s="11"/>
      <c r="DO134" s="11"/>
      <c r="DP134" s="11"/>
      <c r="DQ134" s="11"/>
      <c r="DR134" s="11"/>
      <c r="DS134" s="11"/>
      <c r="DT134" s="11"/>
      <c r="DU134" s="11"/>
      <c r="DV134" s="11"/>
      <c r="DW134" s="11"/>
      <c r="DX134" s="11"/>
      <c r="DY134" s="11"/>
      <c r="DZ134" s="11"/>
      <c r="EA134" s="11"/>
      <c r="EB134" s="11"/>
      <c r="EC134" s="11"/>
      <c r="ED134" s="11"/>
      <c r="EE134" s="11"/>
      <c r="EF134" s="11"/>
      <c r="EG134" s="11"/>
      <c r="EH134" s="11"/>
      <c r="EI134" s="11"/>
      <c r="EJ134" s="11"/>
      <c r="EK134" s="11"/>
      <c r="EL134" s="11"/>
      <c r="EM134" s="11"/>
      <c r="EN134" s="11"/>
      <c r="EO134" s="11"/>
      <c r="EP134" s="11"/>
      <c r="EQ134" s="11"/>
      <c r="ER134" s="11"/>
      <c r="ES134" s="11"/>
      <c r="ET134" s="11"/>
      <c r="EU134" s="11"/>
      <c r="EV134" s="11"/>
      <c r="EW134" s="11"/>
      <c r="EX134" s="11"/>
      <c r="EY134" s="11"/>
      <c r="EZ134" s="11"/>
      <c r="FA134" s="11"/>
      <c r="FB134" s="11"/>
      <c r="FC134" s="11"/>
      <c r="FD134" s="11"/>
      <c r="FE134" s="11"/>
      <c r="FF134" s="11"/>
      <c r="FG134" s="11"/>
      <c r="FH134" s="11"/>
      <c r="FI134" s="11"/>
      <c r="FJ134" s="11"/>
      <c r="FK134" s="11"/>
      <c r="FL134" s="11"/>
      <c r="FM134" s="11"/>
      <c r="FN134" s="11"/>
      <c r="FO134" s="11"/>
      <c r="FP134" s="11"/>
      <c r="FQ134" s="11"/>
      <c r="FR134" s="11"/>
      <c r="FS134" s="11"/>
      <c r="FT134" s="11"/>
      <c r="FU134" s="11"/>
      <c r="FV134" s="11"/>
      <c r="FW134" s="11"/>
      <c r="FX134" s="11"/>
      <c r="FY134" s="11"/>
      <c r="FZ134" s="11"/>
      <c r="GA134" s="11"/>
      <c r="GB134" s="11"/>
      <c r="GC134" s="11"/>
      <c r="GD134" s="11"/>
      <c r="GE134" s="11"/>
      <c r="GF134" s="11"/>
      <c r="GG134" s="11"/>
      <c r="GH134" s="11"/>
      <c r="GI134" s="11"/>
      <c r="GJ134" s="11"/>
      <c r="GK134" s="11"/>
      <c r="GL134" s="11"/>
      <c r="GM134" s="11"/>
      <c r="GN134" s="11"/>
      <c r="GO134" s="11"/>
      <c r="GP134" s="11"/>
      <c r="GQ134" s="11"/>
      <c r="GR134" s="11"/>
      <c r="GS134" s="11"/>
      <c r="GT134" s="11"/>
      <c r="GU134" s="11"/>
      <c r="GV134" s="11"/>
      <c r="GW134" s="11"/>
      <c r="GX134" s="11"/>
      <c r="GY134" s="11"/>
      <c r="GZ134" s="11"/>
      <c r="HA134" s="11"/>
      <c r="HB134" s="11"/>
      <c r="HC134" s="11"/>
      <c r="HD134" s="11"/>
      <c r="HE134" s="11"/>
      <c r="HF134" s="11"/>
      <c r="HG134" s="11"/>
      <c r="HH134" s="11"/>
      <c r="HI134" s="11"/>
      <c r="HJ134" s="11"/>
      <c r="HK134" s="11"/>
      <c r="HL134" s="11"/>
      <c r="HM134" s="11"/>
      <c r="HN134" s="11"/>
      <c r="HO134" s="11"/>
      <c r="HP134" s="11"/>
      <c r="HQ134" s="11"/>
      <c r="HR134" s="11"/>
      <c r="HS134" s="11"/>
      <c r="HT134" s="11"/>
      <c r="HU134" s="11"/>
      <c r="HV134" s="11"/>
      <c r="HW134" s="11"/>
      <c r="HX134" s="11"/>
      <c r="HY134" s="11"/>
      <c r="HZ134" s="11"/>
      <c r="IA134" s="11"/>
      <c r="IB134" s="11"/>
      <c r="IC134" s="11"/>
      <c r="ID134" s="11"/>
      <c r="IE134" s="11"/>
      <c r="IF134" s="11"/>
      <c r="IG134" s="11"/>
      <c r="IH134" s="11"/>
      <c r="II134" s="11"/>
    </row>
    <row r="135" spans="1:245" ht="32.25" customHeight="1" x14ac:dyDescent="0.2">
      <c r="A135" s="444" t="s">
        <v>6</v>
      </c>
      <c r="B135" s="696" t="s">
        <v>25</v>
      </c>
      <c r="C135" s="466" t="s">
        <v>6</v>
      </c>
      <c r="D135" s="489" t="s">
        <v>154</v>
      </c>
      <c r="E135" s="802" t="s">
        <v>25</v>
      </c>
      <c r="F135" s="116" t="s">
        <v>107</v>
      </c>
      <c r="G135" s="226">
        <v>378.1</v>
      </c>
      <c r="H135" s="230">
        <v>400.3</v>
      </c>
      <c r="I135" s="51">
        <v>383.4</v>
      </c>
      <c r="J135" s="51">
        <v>409.8</v>
      </c>
      <c r="K135" s="170" t="s">
        <v>228</v>
      </c>
      <c r="L135" s="41">
        <v>1790</v>
      </c>
      <c r="M135" s="41">
        <v>1800</v>
      </c>
      <c r="N135" s="41">
        <v>1750</v>
      </c>
      <c r="O135" s="42"/>
      <c r="P135" s="480"/>
      <c r="Q135" s="537"/>
      <c r="R135" s="537"/>
    </row>
    <row r="136" spans="1:245" ht="18.75" customHeight="1" x14ac:dyDescent="0.2">
      <c r="A136" s="444"/>
      <c r="B136" s="701"/>
      <c r="C136" s="701"/>
      <c r="D136" s="489"/>
      <c r="E136" s="802"/>
      <c r="F136" s="90" t="s">
        <v>65</v>
      </c>
      <c r="G136" s="45">
        <f t="shared" ref="G136:J136" si="31">SUM(G135:G135)</f>
        <v>378.1</v>
      </c>
      <c r="H136" s="45">
        <f t="shared" si="31"/>
        <v>400.3</v>
      </c>
      <c r="I136" s="45">
        <f t="shared" si="31"/>
        <v>383.4</v>
      </c>
      <c r="J136" s="45">
        <f t="shared" si="31"/>
        <v>409.8</v>
      </c>
      <c r="K136" s="815"/>
      <c r="L136" s="816"/>
      <c r="M136" s="816"/>
      <c r="N136" s="817"/>
      <c r="O136" s="42"/>
      <c r="P136" s="537"/>
      <c r="Q136" s="537"/>
      <c r="R136" s="537"/>
    </row>
    <row r="137" spans="1:245" ht="15.75" customHeight="1" x14ac:dyDescent="0.2">
      <c r="A137" s="38" t="s">
        <v>6</v>
      </c>
      <c r="B137" s="64" t="s">
        <v>25</v>
      </c>
      <c r="C137" s="589" t="s">
        <v>67</v>
      </c>
      <c r="D137" s="590"/>
      <c r="E137" s="590"/>
      <c r="F137" s="591"/>
      <c r="G137" s="296">
        <f t="shared" ref="G137:J137" si="32">SUM(G136)</f>
        <v>378.1</v>
      </c>
      <c r="H137" s="50">
        <f t="shared" si="32"/>
        <v>400.3</v>
      </c>
      <c r="I137" s="63">
        <f t="shared" si="32"/>
        <v>383.4</v>
      </c>
      <c r="J137" s="135">
        <f t="shared" si="32"/>
        <v>409.8</v>
      </c>
      <c r="K137" s="534"/>
      <c r="L137" s="535"/>
      <c r="M137" s="535"/>
      <c r="N137" s="536"/>
      <c r="O137" s="42"/>
      <c r="P137" s="44"/>
    </row>
    <row r="138" spans="1:245" ht="14.25" customHeight="1" x14ac:dyDescent="0.2">
      <c r="A138" s="38" t="s">
        <v>6</v>
      </c>
      <c r="B138" s="64" t="s">
        <v>27</v>
      </c>
      <c r="C138" s="608" t="s">
        <v>46</v>
      </c>
      <c r="D138" s="609"/>
      <c r="E138" s="609"/>
      <c r="F138" s="609"/>
      <c r="G138" s="798"/>
      <c r="H138" s="798"/>
      <c r="I138" s="798"/>
      <c r="J138" s="798"/>
      <c r="K138" s="798"/>
      <c r="L138" s="798"/>
      <c r="M138" s="798"/>
      <c r="N138" s="799"/>
      <c r="O138" s="42"/>
      <c r="P138" s="44"/>
    </row>
    <row r="139" spans="1:245" ht="43.5" customHeight="1" x14ac:dyDescent="0.2">
      <c r="A139" s="444" t="s">
        <v>6</v>
      </c>
      <c r="B139" s="696" t="s">
        <v>27</v>
      </c>
      <c r="C139" s="466" t="s">
        <v>6</v>
      </c>
      <c r="D139" s="694" t="s">
        <v>139</v>
      </c>
      <c r="E139" s="604" t="s">
        <v>10</v>
      </c>
      <c r="F139" s="368" t="s">
        <v>7</v>
      </c>
      <c r="G139" s="118">
        <v>2710</v>
      </c>
      <c r="H139" s="357">
        <v>2486.6999999999998</v>
      </c>
      <c r="I139" s="118">
        <v>2848.6</v>
      </c>
      <c r="J139" s="118">
        <v>3044.8</v>
      </c>
      <c r="K139" s="842" t="s">
        <v>188</v>
      </c>
      <c r="L139" s="789">
        <v>8000</v>
      </c>
      <c r="M139" s="789">
        <v>8000</v>
      </c>
      <c r="N139" s="789">
        <v>8000</v>
      </c>
      <c r="O139" s="42">
        <v>2657</v>
      </c>
      <c r="P139" s="198"/>
      <c r="Q139" s="197"/>
      <c r="R139" s="197"/>
      <c r="S139" s="197"/>
    </row>
    <row r="140" spans="1:245" s="16" customFormat="1" ht="39.75" customHeight="1" x14ac:dyDescent="0.2">
      <c r="A140" s="445"/>
      <c r="B140" s="810"/>
      <c r="C140" s="695"/>
      <c r="D140" s="697"/>
      <c r="E140" s="605"/>
      <c r="F140" s="369" t="s">
        <v>108</v>
      </c>
      <c r="G140" s="118"/>
      <c r="H140" s="357">
        <v>228.3</v>
      </c>
      <c r="I140" s="118"/>
      <c r="J140" s="118"/>
      <c r="K140" s="842"/>
      <c r="L140" s="790"/>
      <c r="M140" s="790"/>
      <c r="N140" s="790"/>
      <c r="O140" s="42"/>
      <c r="P140" s="192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  <c r="DQ140" s="15"/>
      <c r="DR140" s="15"/>
      <c r="DS140" s="15"/>
      <c r="DT140" s="15"/>
      <c r="DU140" s="15"/>
      <c r="DV140" s="15"/>
      <c r="DW140" s="15"/>
      <c r="DX140" s="15"/>
      <c r="DY140" s="15"/>
      <c r="DZ140" s="15"/>
      <c r="EA140" s="15"/>
      <c r="EB140" s="15"/>
      <c r="EC140" s="15"/>
      <c r="ED140" s="15"/>
      <c r="EE140" s="15"/>
      <c r="EF140" s="15"/>
      <c r="EG140" s="15"/>
      <c r="EH140" s="15"/>
      <c r="EI140" s="15"/>
      <c r="EJ140" s="15"/>
      <c r="EK140" s="15"/>
      <c r="EL140" s="15"/>
      <c r="EM140" s="15"/>
      <c r="EN140" s="15"/>
      <c r="EO140" s="15"/>
      <c r="EP140" s="15"/>
      <c r="EQ140" s="15"/>
      <c r="ER140" s="15"/>
      <c r="ES140" s="15"/>
      <c r="ET140" s="15"/>
      <c r="EU140" s="15"/>
      <c r="EV140" s="15"/>
      <c r="EW140" s="15"/>
      <c r="EX140" s="15"/>
      <c r="EY140" s="15"/>
      <c r="EZ140" s="15"/>
      <c r="FA140" s="15"/>
      <c r="FB140" s="15"/>
      <c r="FC140" s="15"/>
      <c r="FD140" s="15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  <c r="FO140" s="15"/>
      <c r="FP140" s="15"/>
      <c r="FQ140" s="15"/>
      <c r="FR140" s="15"/>
      <c r="FS140" s="15"/>
      <c r="FT140" s="15"/>
      <c r="FU140" s="15"/>
      <c r="FV140" s="15"/>
      <c r="FW140" s="15"/>
      <c r="FX140" s="15"/>
      <c r="FY140" s="15"/>
      <c r="FZ140" s="15"/>
      <c r="GA140" s="15"/>
      <c r="GB140" s="15"/>
      <c r="GC140" s="15"/>
      <c r="GD140" s="15"/>
      <c r="GE140" s="15"/>
      <c r="GF140" s="15"/>
      <c r="GG140" s="15"/>
      <c r="GH140" s="15"/>
      <c r="GI140" s="15"/>
      <c r="GJ140" s="15"/>
      <c r="GK140" s="15"/>
      <c r="GL140" s="15"/>
      <c r="GM140" s="15"/>
      <c r="GN140" s="15"/>
      <c r="GO140" s="15"/>
      <c r="GP140" s="15"/>
      <c r="GQ140" s="15"/>
      <c r="GR140" s="15"/>
      <c r="GS140" s="15"/>
      <c r="GT140" s="15"/>
      <c r="GU140" s="15"/>
      <c r="GV140" s="15"/>
      <c r="GW140" s="15"/>
      <c r="GX140" s="15"/>
      <c r="GY140" s="15"/>
      <c r="GZ140" s="15"/>
      <c r="HA140" s="15"/>
      <c r="HB140" s="15"/>
      <c r="HC140" s="15"/>
      <c r="HD140" s="15"/>
      <c r="HE140" s="15"/>
      <c r="HF140" s="15"/>
      <c r="HG140" s="15"/>
      <c r="HH140" s="15"/>
      <c r="HI140" s="15"/>
      <c r="HJ140" s="15"/>
      <c r="HK140" s="15"/>
      <c r="HL140" s="15"/>
      <c r="HM140" s="15"/>
      <c r="HN140" s="15"/>
      <c r="HO140" s="15"/>
      <c r="HP140" s="15"/>
      <c r="HQ140" s="15"/>
      <c r="HR140" s="15"/>
      <c r="HS140" s="15"/>
      <c r="HT140" s="15"/>
      <c r="HU140" s="15"/>
      <c r="HV140" s="15"/>
      <c r="HW140" s="15"/>
      <c r="HX140" s="15"/>
      <c r="HY140" s="15"/>
      <c r="HZ140" s="15"/>
      <c r="IA140" s="15"/>
      <c r="IB140" s="15"/>
      <c r="IC140" s="15"/>
      <c r="ID140" s="15"/>
      <c r="IE140" s="15"/>
      <c r="IF140" s="15"/>
      <c r="IG140" s="15"/>
      <c r="IH140" s="15"/>
      <c r="II140" s="15"/>
    </row>
    <row r="141" spans="1:245" ht="22.5" customHeight="1" x14ac:dyDescent="0.2">
      <c r="A141" s="444"/>
      <c r="B141" s="696"/>
      <c r="C141" s="466"/>
      <c r="D141" s="694"/>
      <c r="E141" s="604"/>
      <c r="F141" s="90" t="s">
        <v>65</v>
      </c>
      <c r="G141" s="52">
        <f>SUM(G139:G140)</f>
        <v>2710</v>
      </c>
      <c r="H141" s="52">
        <f t="shared" ref="H141:J141" si="33">SUM(H139:H140)</f>
        <v>2715</v>
      </c>
      <c r="I141" s="52">
        <f t="shared" si="33"/>
        <v>2848.6</v>
      </c>
      <c r="J141" s="52">
        <f t="shared" si="33"/>
        <v>3044.8</v>
      </c>
      <c r="K141" s="622"/>
      <c r="L141" s="623"/>
      <c r="M141" s="623"/>
      <c r="N141" s="624"/>
      <c r="O141" s="42"/>
      <c r="P141" s="44"/>
    </row>
    <row r="142" spans="1:245" ht="21.75" customHeight="1" x14ac:dyDescent="0.2">
      <c r="A142" s="38" t="s">
        <v>6</v>
      </c>
      <c r="B142" s="64" t="s">
        <v>27</v>
      </c>
      <c r="C142" s="589" t="s">
        <v>67</v>
      </c>
      <c r="D142" s="590"/>
      <c r="E142" s="590"/>
      <c r="F142" s="591"/>
      <c r="G142" s="296">
        <f t="shared" ref="G142:J142" si="34">SUM(G141)</f>
        <v>2710</v>
      </c>
      <c r="H142" s="50">
        <f t="shared" si="34"/>
        <v>2715</v>
      </c>
      <c r="I142" s="50">
        <f t="shared" si="34"/>
        <v>2848.6</v>
      </c>
      <c r="J142" s="50">
        <f t="shared" si="34"/>
        <v>3044.8</v>
      </c>
      <c r="K142" s="534"/>
      <c r="L142" s="535"/>
      <c r="M142" s="535"/>
      <c r="N142" s="536"/>
      <c r="O142" s="42"/>
      <c r="P142" s="44"/>
    </row>
    <row r="143" spans="1:245" ht="24.75" customHeight="1" x14ac:dyDescent="0.2">
      <c r="A143" s="38" t="s">
        <v>6</v>
      </c>
      <c r="B143" s="64" t="s">
        <v>28</v>
      </c>
      <c r="C143" s="608" t="s">
        <v>47</v>
      </c>
      <c r="D143" s="609"/>
      <c r="E143" s="609"/>
      <c r="F143" s="609"/>
      <c r="G143" s="609"/>
      <c r="H143" s="609"/>
      <c r="I143" s="609"/>
      <c r="J143" s="609"/>
      <c r="K143" s="609"/>
      <c r="L143" s="609"/>
      <c r="M143" s="609"/>
      <c r="N143" s="692"/>
      <c r="O143" s="42"/>
      <c r="P143" s="44"/>
    </row>
    <row r="144" spans="1:245" ht="28.5" customHeight="1" x14ac:dyDescent="0.2">
      <c r="A144" s="444" t="s">
        <v>6</v>
      </c>
      <c r="B144" s="696" t="s">
        <v>28</v>
      </c>
      <c r="C144" s="466" t="s">
        <v>6</v>
      </c>
      <c r="D144" s="694" t="s">
        <v>140</v>
      </c>
      <c r="E144" s="604" t="s">
        <v>10</v>
      </c>
      <c r="F144" s="91" t="s">
        <v>7</v>
      </c>
      <c r="G144" s="226">
        <v>6.1</v>
      </c>
      <c r="H144" s="356">
        <v>8</v>
      </c>
      <c r="I144" s="204">
        <v>8.4</v>
      </c>
      <c r="J144" s="204">
        <v>9</v>
      </c>
      <c r="K144" s="170" t="s">
        <v>188</v>
      </c>
      <c r="L144" s="47">
        <v>2400</v>
      </c>
      <c r="M144" s="47">
        <v>2500</v>
      </c>
      <c r="N144" s="47">
        <v>2500</v>
      </c>
      <c r="O144" s="42">
        <v>6.1</v>
      </c>
      <c r="P144" s="56"/>
    </row>
    <row r="145" spans="1:245" ht="21" customHeight="1" x14ac:dyDescent="0.2">
      <c r="A145" s="444"/>
      <c r="B145" s="696"/>
      <c r="C145" s="466"/>
      <c r="D145" s="694"/>
      <c r="E145" s="604"/>
      <c r="F145" s="90" t="s">
        <v>65</v>
      </c>
      <c r="G145" s="45">
        <f t="shared" ref="G145:J145" si="35">SUM(G144:G144)</f>
        <v>6.1</v>
      </c>
      <c r="H145" s="45">
        <f t="shared" si="35"/>
        <v>8</v>
      </c>
      <c r="I145" s="45">
        <f t="shared" si="35"/>
        <v>8.4</v>
      </c>
      <c r="J145" s="45">
        <f t="shared" si="35"/>
        <v>9</v>
      </c>
      <c r="K145" s="531"/>
      <c r="L145" s="532"/>
      <c r="M145" s="532"/>
      <c r="N145" s="533"/>
      <c r="O145" s="42"/>
      <c r="P145" s="44"/>
    </row>
    <row r="146" spans="1:245" ht="18.75" customHeight="1" x14ac:dyDescent="0.2">
      <c r="A146" s="38" t="s">
        <v>6</v>
      </c>
      <c r="B146" s="64" t="s">
        <v>28</v>
      </c>
      <c r="C146" s="589" t="s">
        <v>67</v>
      </c>
      <c r="D146" s="590"/>
      <c r="E146" s="590"/>
      <c r="F146" s="591"/>
      <c r="G146" s="296">
        <f t="shared" ref="G146" si="36">SUM(G145)</f>
        <v>6.1</v>
      </c>
      <c r="H146" s="50">
        <f t="shared" ref="H146" si="37">SUM(H145)</f>
        <v>8</v>
      </c>
      <c r="I146" s="50">
        <f t="shared" ref="I146" si="38">SUM(I145)</f>
        <v>8.4</v>
      </c>
      <c r="J146" s="50">
        <f t="shared" ref="J146" si="39">SUM(J145)</f>
        <v>9</v>
      </c>
      <c r="K146" s="534"/>
      <c r="L146" s="535"/>
      <c r="M146" s="535"/>
      <c r="N146" s="536"/>
      <c r="O146" s="42"/>
      <c r="P146" s="44"/>
    </row>
    <row r="147" spans="1:245" ht="21" customHeight="1" x14ac:dyDescent="0.2">
      <c r="A147" s="38" t="s">
        <v>6</v>
      </c>
      <c r="B147" s="689" t="s">
        <v>70</v>
      </c>
      <c r="C147" s="690"/>
      <c r="D147" s="690"/>
      <c r="E147" s="690"/>
      <c r="F147" s="691"/>
      <c r="G147" s="298">
        <f>SUM(G41,G88,G100,G108,G113,G118,G124,G133,G137,G142,G146)</f>
        <v>25695.9</v>
      </c>
      <c r="H147" s="298">
        <f>SUM(H41,H88,H100,H108,H113,H118,H124,H133,H137,H142,H146)</f>
        <v>34015.899999999994</v>
      </c>
      <c r="I147" s="298">
        <f>SUM(I41,I88,I100,I108,I113,I118,I124,I133,I137,I142,I146)</f>
        <v>26431.58</v>
      </c>
      <c r="J147" s="298">
        <f>SUM(J41,J88,J100,J108,J113,J118,J124,J133,J137,J142,J146)</f>
        <v>24784.639999999999</v>
      </c>
      <c r="K147" s="762"/>
      <c r="L147" s="763"/>
      <c r="M147" s="763"/>
      <c r="N147" s="764"/>
      <c r="O147" s="42"/>
      <c r="P147" s="44"/>
    </row>
    <row r="148" spans="1:245" ht="36" customHeight="1" x14ac:dyDescent="0.2">
      <c r="A148" s="37" t="s">
        <v>8</v>
      </c>
      <c r="B148" s="800" t="s">
        <v>71</v>
      </c>
      <c r="C148" s="801"/>
      <c r="D148" s="801"/>
      <c r="E148" s="801"/>
      <c r="F148" s="801"/>
      <c r="G148" s="801"/>
      <c r="H148" s="801"/>
      <c r="I148" s="801"/>
      <c r="J148" s="801"/>
      <c r="K148" s="801"/>
      <c r="L148" s="801"/>
      <c r="M148" s="801"/>
      <c r="N148" s="801"/>
      <c r="O148" s="183"/>
      <c r="P148" s="44"/>
    </row>
    <row r="149" spans="1:245" ht="23.25" customHeight="1" x14ac:dyDescent="0.2">
      <c r="A149" s="38" t="s">
        <v>8</v>
      </c>
      <c r="B149" s="64" t="s">
        <v>6</v>
      </c>
      <c r="C149" s="608" t="s">
        <v>29</v>
      </c>
      <c r="D149" s="609"/>
      <c r="E149" s="609"/>
      <c r="F149" s="609"/>
      <c r="G149" s="609"/>
      <c r="H149" s="609"/>
      <c r="I149" s="609"/>
      <c r="J149" s="609"/>
      <c r="K149" s="609"/>
      <c r="L149" s="609"/>
      <c r="M149" s="609"/>
      <c r="N149" s="692"/>
      <c r="O149" s="42"/>
      <c r="P149" s="44"/>
    </row>
    <row r="150" spans="1:245" ht="50.25" customHeight="1" x14ac:dyDescent="0.2">
      <c r="A150" s="444" t="s">
        <v>8</v>
      </c>
      <c r="B150" s="696" t="s">
        <v>6</v>
      </c>
      <c r="C150" s="466" t="s">
        <v>6</v>
      </c>
      <c r="D150" s="694" t="s">
        <v>155</v>
      </c>
      <c r="E150" s="802">
        <v>19</v>
      </c>
      <c r="F150" s="89" t="s">
        <v>7</v>
      </c>
      <c r="G150" s="226">
        <v>17</v>
      </c>
      <c r="H150" s="356">
        <v>26</v>
      </c>
      <c r="I150" s="204">
        <v>27.3</v>
      </c>
      <c r="J150" s="204">
        <v>29.2</v>
      </c>
      <c r="K150" s="184" t="s">
        <v>189</v>
      </c>
      <c r="L150" s="41">
        <v>130</v>
      </c>
      <c r="M150" s="41">
        <v>150</v>
      </c>
      <c r="N150" s="41">
        <v>150</v>
      </c>
      <c r="O150" s="42">
        <v>17</v>
      </c>
      <c r="P150" s="56"/>
    </row>
    <row r="151" spans="1:245" ht="21" customHeight="1" x14ac:dyDescent="0.2">
      <c r="A151" s="444"/>
      <c r="B151" s="696"/>
      <c r="C151" s="466"/>
      <c r="D151" s="694"/>
      <c r="E151" s="802"/>
      <c r="F151" s="104" t="s">
        <v>65</v>
      </c>
      <c r="G151" s="66">
        <f t="shared" ref="G151:J151" si="40">G150</f>
        <v>17</v>
      </c>
      <c r="H151" s="66">
        <f t="shared" si="40"/>
        <v>26</v>
      </c>
      <c r="I151" s="66">
        <f t="shared" si="40"/>
        <v>27.3</v>
      </c>
      <c r="J151" s="66">
        <f t="shared" si="40"/>
        <v>29.2</v>
      </c>
      <c r="K151" s="843"/>
      <c r="L151" s="844"/>
      <c r="M151" s="844"/>
      <c r="N151" s="845"/>
      <c r="O151" s="42"/>
      <c r="P151" s="44"/>
    </row>
    <row r="152" spans="1:245" ht="20.25" customHeight="1" x14ac:dyDescent="0.2">
      <c r="A152" s="38" t="s">
        <v>8</v>
      </c>
      <c r="B152" s="64" t="s">
        <v>6</v>
      </c>
      <c r="C152" s="589" t="s">
        <v>67</v>
      </c>
      <c r="D152" s="590"/>
      <c r="E152" s="590"/>
      <c r="F152" s="591"/>
      <c r="G152" s="296">
        <f t="shared" ref="G152:J152" si="41">G151</f>
        <v>17</v>
      </c>
      <c r="H152" s="50">
        <f t="shared" si="41"/>
        <v>26</v>
      </c>
      <c r="I152" s="50">
        <f t="shared" si="41"/>
        <v>27.3</v>
      </c>
      <c r="J152" s="50">
        <f t="shared" si="41"/>
        <v>29.2</v>
      </c>
      <c r="K152" s="534"/>
      <c r="L152" s="535"/>
      <c r="M152" s="535"/>
      <c r="N152" s="536"/>
      <c r="O152" s="42"/>
      <c r="P152" s="44"/>
    </row>
    <row r="153" spans="1:245" ht="18" customHeight="1" x14ac:dyDescent="0.2">
      <c r="A153" s="38" t="s">
        <v>8</v>
      </c>
      <c r="B153" s="64" t="s">
        <v>8</v>
      </c>
      <c r="C153" s="608" t="s">
        <v>30</v>
      </c>
      <c r="D153" s="798"/>
      <c r="E153" s="609"/>
      <c r="F153" s="609"/>
      <c r="G153" s="609"/>
      <c r="H153" s="609"/>
      <c r="I153" s="609"/>
      <c r="J153" s="609"/>
      <c r="K153" s="798"/>
      <c r="L153" s="798"/>
      <c r="M153" s="798"/>
      <c r="N153" s="799"/>
      <c r="O153" s="42"/>
      <c r="P153" s="44"/>
    </row>
    <row r="154" spans="1:245" ht="33.75" customHeight="1" x14ac:dyDescent="0.2">
      <c r="A154" s="791" t="s">
        <v>8</v>
      </c>
      <c r="B154" s="793" t="s">
        <v>8</v>
      </c>
      <c r="C154" s="811" t="s">
        <v>6</v>
      </c>
      <c r="D154" s="806" t="s">
        <v>156</v>
      </c>
      <c r="E154" s="807">
        <v>19</v>
      </c>
      <c r="F154" s="89" t="s">
        <v>7</v>
      </c>
      <c r="G154" s="355">
        <v>32</v>
      </c>
      <c r="H154" s="356">
        <v>40</v>
      </c>
      <c r="I154" s="204">
        <v>42</v>
      </c>
      <c r="J154" s="348">
        <v>44.9</v>
      </c>
      <c r="K154" s="729" t="s">
        <v>227</v>
      </c>
      <c r="L154" s="730">
        <v>95</v>
      </c>
      <c r="M154" s="730">
        <v>95</v>
      </c>
      <c r="N154" s="730">
        <v>95</v>
      </c>
      <c r="O154" s="42">
        <v>12</v>
      </c>
      <c r="P154" s="56"/>
    </row>
    <row r="155" spans="1:245" s="16" customFormat="1" ht="33.75" customHeight="1" x14ac:dyDescent="0.2">
      <c r="A155" s="792"/>
      <c r="B155" s="794"/>
      <c r="C155" s="812"/>
      <c r="D155" s="806"/>
      <c r="E155" s="808"/>
      <c r="F155" s="370" t="s">
        <v>108</v>
      </c>
      <c r="G155" s="257"/>
      <c r="H155" s="262">
        <v>20</v>
      </c>
      <c r="I155" s="257"/>
      <c r="J155" s="348"/>
      <c r="K155" s="729"/>
      <c r="L155" s="730"/>
      <c r="M155" s="730"/>
      <c r="N155" s="730"/>
      <c r="O155" s="42"/>
      <c r="P155" s="56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  <c r="DQ155" s="15"/>
      <c r="DR155" s="15"/>
      <c r="DS155" s="15"/>
      <c r="DT155" s="15"/>
      <c r="DU155" s="15"/>
      <c r="DV155" s="15"/>
      <c r="DW155" s="15"/>
      <c r="DX155" s="15"/>
      <c r="DY155" s="15"/>
      <c r="DZ155" s="15"/>
      <c r="EA155" s="15"/>
      <c r="EB155" s="15"/>
      <c r="EC155" s="15"/>
      <c r="ED155" s="15"/>
      <c r="EE155" s="15"/>
      <c r="EF155" s="15"/>
      <c r="EG155" s="15"/>
      <c r="EH155" s="15"/>
      <c r="EI155" s="15"/>
      <c r="EJ155" s="15"/>
      <c r="EK155" s="15"/>
      <c r="EL155" s="15"/>
      <c r="EM155" s="15"/>
      <c r="EN155" s="15"/>
      <c r="EO155" s="15"/>
      <c r="EP155" s="15"/>
      <c r="EQ155" s="15"/>
      <c r="ER155" s="15"/>
      <c r="ES155" s="15"/>
      <c r="ET155" s="15"/>
      <c r="EU155" s="15"/>
      <c r="EV155" s="15"/>
      <c r="EW155" s="15"/>
      <c r="EX155" s="15"/>
      <c r="EY155" s="15"/>
      <c r="EZ155" s="15"/>
      <c r="FA155" s="15"/>
      <c r="FB155" s="15"/>
      <c r="FC155" s="15"/>
      <c r="FD155" s="15"/>
      <c r="FE155" s="15"/>
      <c r="FF155" s="15"/>
      <c r="FG155" s="15"/>
      <c r="FH155" s="15"/>
      <c r="FI155" s="15"/>
      <c r="FJ155" s="15"/>
      <c r="FK155" s="15"/>
      <c r="FL155" s="15"/>
      <c r="FM155" s="15"/>
      <c r="FN155" s="15"/>
      <c r="FO155" s="15"/>
      <c r="FP155" s="15"/>
      <c r="FQ155" s="15"/>
      <c r="FR155" s="15"/>
      <c r="FS155" s="15"/>
      <c r="FT155" s="15"/>
      <c r="FU155" s="15"/>
      <c r="FV155" s="15"/>
      <c r="FW155" s="15"/>
      <c r="FX155" s="15"/>
      <c r="FY155" s="15"/>
      <c r="FZ155" s="15"/>
      <c r="GA155" s="15"/>
      <c r="GB155" s="15"/>
      <c r="GC155" s="15"/>
      <c r="GD155" s="15"/>
      <c r="GE155" s="15"/>
      <c r="GF155" s="15"/>
      <c r="GG155" s="15"/>
      <c r="GH155" s="15"/>
      <c r="GI155" s="15"/>
      <c r="GJ155" s="15"/>
      <c r="GK155" s="15"/>
      <c r="GL155" s="15"/>
      <c r="GM155" s="15"/>
      <c r="GN155" s="15"/>
      <c r="GO155" s="15"/>
      <c r="GP155" s="15"/>
      <c r="GQ155" s="15"/>
      <c r="GR155" s="15"/>
      <c r="GS155" s="15"/>
      <c r="GT155" s="15"/>
      <c r="GU155" s="15"/>
      <c r="GV155" s="15"/>
      <c r="GW155" s="15"/>
      <c r="GX155" s="15"/>
      <c r="GY155" s="15"/>
      <c r="GZ155" s="15"/>
      <c r="HA155" s="15"/>
      <c r="HB155" s="15"/>
      <c r="HC155" s="15"/>
      <c r="HD155" s="15"/>
      <c r="HE155" s="15"/>
      <c r="HF155" s="15"/>
      <c r="HG155" s="15"/>
      <c r="HH155" s="15"/>
      <c r="HI155" s="15"/>
      <c r="HJ155" s="15"/>
      <c r="HK155" s="15"/>
      <c r="HL155" s="15"/>
      <c r="HM155" s="15"/>
      <c r="HN155" s="15"/>
      <c r="HO155" s="15"/>
      <c r="HP155" s="15"/>
      <c r="HQ155" s="15"/>
      <c r="HR155" s="15"/>
      <c r="HS155" s="15"/>
      <c r="HT155" s="15"/>
      <c r="HU155" s="15"/>
      <c r="HV155" s="15"/>
      <c r="HW155" s="15"/>
      <c r="HX155" s="15"/>
      <c r="HY155" s="15"/>
      <c r="HZ155" s="15"/>
      <c r="IA155" s="15"/>
      <c r="IB155" s="15"/>
      <c r="IC155" s="15"/>
      <c r="ID155" s="15"/>
      <c r="IE155" s="15"/>
      <c r="IF155" s="15"/>
      <c r="IG155" s="15"/>
      <c r="IH155" s="15"/>
      <c r="II155" s="15"/>
    </row>
    <row r="156" spans="1:245" s="16" customFormat="1" ht="21" customHeight="1" x14ac:dyDescent="0.2">
      <c r="A156" s="503"/>
      <c r="B156" s="795"/>
      <c r="C156" s="813"/>
      <c r="D156" s="806"/>
      <c r="E156" s="809"/>
      <c r="F156" s="104" t="s">
        <v>65</v>
      </c>
      <c r="G156" s="66">
        <f>G154+G155</f>
        <v>32</v>
      </c>
      <c r="H156" s="66">
        <f t="shared" ref="H156:J156" si="42">H154+H155</f>
        <v>60</v>
      </c>
      <c r="I156" s="66">
        <f t="shared" si="42"/>
        <v>42</v>
      </c>
      <c r="J156" s="66">
        <f t="shared" si="42"/>
        <v>44.9</v>
      </c>
      <c r="K156" s="779"/>
      <c r="L156" s="780"/>
      <c r="M156" s="780"/>
      <c r="N156" s="781"/>
      <c r="O156" s="42"/>
      <c r="P156" s="44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  <c r="DQ156" s="15"/>
      <c r="DR156" s="15"/>
      <c r="DS156" s="15"/>
      <c r="DT156" s="15"/>
      <c r="DU156" s="15"/>
      <c r="DV156" s="15"/>
      <c r="DW156" s="15"/>
      <c r="DX156" s="15"/>
      <c r="DY156" s="15"/>
      <c r="DZ156" s="15"/>
      <c r="EA156" s="15"/>
      <c r="EB156" s="15"/>
      <c r="EC156" s="15"/>
      <c r="ED156" s="15"/>
      <c r="EE156" s="15"/>
      <c r="EF156" s="15"/>
      <c r="EG156" s="15"/>
      <c r="EH156" s="15"/>
      <c r="EI156" s="15"/>
      <c r="EJ156" s="15"/>
      <c r="EK156" s="15"/>
      <c r="EL156" s="15"/>
      <c r="EM156" s="15"/>
      <c r="EN156" s="15"/>
      <c r="EO156" s="15"/>
      <c r="EP156" s="15"/>
      <c r="EQ156" s="15"/>
      <c r="ER156" s="15"/>
      <c r="ES156" s="15"/>
      <c r="ET156" s="15"/>
      <c r="EU156" s="15"/>
      <c r="EV156" s="15"/>
      <c r="EW156" s="15"/>
      <c r="EX156" s="15"/>
      <c r="EY156" s="15"/>
      <c r="EZ156" s="15"/>
      <c r="FA156" s="15"/>
      <c r="FB156" s="15"/>
      <c r="FC156" s="15"/>
      <c r="FD156" s="15"/>
      <c r="FE156" s="15"/>
      <c r="FF156" s="15"/>
      <c r="FG156" s="15"/>
      <c r="FH156" s="15"/>
      <c r="FI156" s="15"/>
      <c r="FJ156" s="15"/>
      <c r="FK156" s="15"/>
      <c r="FL156" s="15"/>
      <c r="FM156" s="15"/>
      <c r="FN156" s="15"/>
      <c r="FO156" s="15"/>
      <c r="FP156" s="15"/>
      <c r="FQ156" s="15"/>
      <c r="FR156" s="15"/>
      <c r="FS156" s="15"/>
      <c r="FT156" s="15"/>
      <c r="FU156" s="15"/>
      <c r="FV156" s="15"/>
      <c r="FW156" s="15"/>
      <c r="FX156" s="15"/>
      <c r="FY156" s="15"/>
      <c r="FZ156" s="15"/>
      <c r="GA156" s="15"/>
      <c r="GB156" s="15"/>
      <c r="GC156" s="15"/>
      <c r="GD156" s="15"/>
      <c r="GE156" s="15"/>
      <c r="GF156" s="15"/>
      <c r="GG156" s="15"/>
      <c r="GH156" s="15"/>
      <c r="GI156" s="15"/>
      <c r="GJ156" s="15"/>
      <c r="GK156" s="15"/>
      <c r="GL156" s="15"/>
      <c r="GM156" s="15"/>
      <c r="GN156" s="15"/>
      <c r="GO156" s="15"/>
      <c r="GP156" s="15"/>
      <c r="GQ156" s="15"/>
      <c r="GR156" s="15"/>
      <c r="GS156" s="15"/>
      <c r="GT156" s="15"/>
      <c r="GU156" s="15"/>
      <c r="GV156" s="15"/>
      <c r="GW156" s="15"/>
      <c r="GX156" s="15"/>
      <c r="GY156" s="15"/>
      <c r="GZ156" s="15"/>
      <c r="HA156" s="15"/>
      <c r="HB156" s="15"/>
      <c r="HC156" s="15"/>
      <c r="HD156" s="15"/>
      <c r="HE156" s="15"/>
      <c r="HF156" s="15"/>
      <c r="HG156" s="15"/>
      <c r="HH156" s="15"/>
      <c r="HI156" s="15"/>
      <c r="HJ156" s="15"/>
      <c r="HK156" s="15"/>
      <c r="HL156" s="15"/>
      <c r="HM156" s="15"/>
      <c r="HN156" s="15"/>
      <c r="HO156" s="15"/>
      <c r="HP156" s="15"/>
      <c r="HQ156" s="15"/>
      <c r="HR156" s="15"/>
      <c r="HS156" s="15"/>
      <c r="HT156" s="15"/>
      <c r="HU156" s="15"/>
      <c r="HV156" s="15"/>
      <c r="HW156" s="15"/>
      <c r="HX156" s="15"/>
      <c r="HY156" s="15"/>
      <c r="HZ156" s="15"/>
      <c r="IA156" s="15"/>
      <c r="IB156" s="15"/>
      <c r="IC156" s="15"/>
      <c r="ID156" s="15"/>
      <c r="IE156" s="15"/>
      <c r="IF156" s="15"/>
      <c r="IG156" s="15"/>
      <c r="IH156" s="15"/>
      <c r="II156" s="15"/>
    </row>
    <row r="157" spans="1:245" s="16" customFormat="1" ht="48.75" customHeight="1" x14ac:dyDescent="0.2">
      <c r="A157" s="796" t="s">
        <v>8</v>
      </c>
      <c r="B157" s="825" t="s">
        <v>8</v>
      </c>
      <c r="C157" s="787" t="s">
        <v>8</v>
      </c>
      <c r="D157" s="821" t="s">
        <v>198</v>
      </c>
      <c r="E157" s="823" t="s">
        <v>60</v>
      </c>
      <c r="F157" s="277" t="s">
        <v>7</v>
      </c>
      <c r="G157" s="278">
        <v>65.3</v>
      </c>
      <c r="H157" s="286"/>
      <c r="I157" s="278"/>
      <c r="J157" s="278"/>
      <c r="K157" s="285" t="s">
        <v>190</v>
      </c>
      <c r="L157" s="282"/>
      <c r="M157" s="283"/>
      <c r="N157" s="283"/>
      <c r="O157" s="284"/>
      <c r="P157" s="269"/>
      <c r="Q157" s="43"/>
      <c r="R157" s="44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  <c r="DQ157" s="15"/>
      <c r="DR157" s="15"/>
      <c r="DS157" s="15"/>
      <c r="DT157" s="15"/>
      <c r="DU157" s="15"/>
      <c r="DV157" s="15"/>
      <c r="DW157" s="15"/>
      <c r="DX157" s="15"/>
      <c r="DY157" s="15"/>
      <c r="DZ157" s="15"/>
      <c r="EA157" s="15"/>
      <c r="EB157" s="15"/>
      <c r="EC157" s="15"/>
      <c r="ED157" s="15"/>
      <c r="EE157" s="15"/>
      <c r="EF157" s="15"/>
      <c r="EG157" s="15"/>
      <c r="EH157" s="15"/>
      <c r="EI157" s="15"/>
      <c r="EJ157" s="15"/>
      <c r="EK157" s="15"/>
      <c r="EL157" s="15"/>
      <c r="EM157" s="15"/>
      <c r="EN157" s="15"/>
      <c r="EO157" s="15"/>
      <c r="EP157" s="15"/>
      <c r="EQ157" s="15"/>
      <c r="ER157" s="15"/>
      <c r="ES157" s="15"/>
      <c r="ET157" s="15"/>
      <c r="EU157" s="15"/>
      <c r="EV157" s="15"/>
      <c r="EW157" s="15"/>
      <c r="EX157" s="15"/>
      <c r="EY157" s="15"/>
      <c r="EZ157" s="15"/>
      <c r="FA157" s="15"/>
      <c r="FB157" s="15"/>
      <c r="FC157" s="15"/>
      <c r="FD157" s="15"/>
      <c r="FE157" s="15"/>
      <c r="FF157" s="15"/>
      <c r="FG157" s="15"/>
      <c r="FH157" s="15"/>
      <c r="FI157" s="15"/>
      <c r="FJ157" s="15"/>
      <c r="FK157" s="15"/>
      <c r="FL157" s="15"/>
      <c r="FM157" s="15"/>
      <c r="FN157" s="15"/>
      <c r="FO157" s="15"/>
      <c r="FP157" s="15"/>
      <c r="FQ157" s="15"/>
      <c r="FR157" s="15"/>
      <c r="FS157" s="15"/>
      <c r="FT157" s="15"/>
      <c r="FU157" s="15"/>
      <c r="FV157" s="15"/>
      <c r="FW157" s="15"/>
      <c r="FX157" s="15"/>
      <c r="FY157" s="15"/>
      <c r="FZ157" s="15"/>
      <c r="GA157" s="15"/>
      <c r="GB157" s="15"/>
      <c r="GC157" s="15"/>
      <c r="GD157" s="15"/>
      <c r="GE157" s="15"/>
      <c r="GF157" s="15"/>
      <c r="GG157" s="15"/>
      <c r="GH157" s="15"/>
      <c r="GI157" s="15"/>
      <c r="GJ157" s="15"/>
      <c r="GK157" s="15"/>
      <c r="GL157" s="15"/>
      <c r="GM157" s="15"/>
      <c r="GN157" s="15"/>
      <c r="GO157" s="15"/>
      <c r="GP157" s="15"/>
      <c r="GQ157" s="15"/>
      <c r="GR157" s="15"/>
      <c r="GS157" s="15"/>
      <c r="GT157" s="15"/>
      <c r="GU157" s="15"/>
      <c r="GV157" s="15"/>
      <c r="GW157" s="15"/>
      <c r="GX157" s="15"/>
      <c r="GY157" s="15"/>
      <c r="GZ157" s="15"/>
      <c r="HA157" s="15"/>
      <c r="HB157" s="15"/>
      <c r="HC157" s="15"/>
      <c r="HD157" s="15"/>
      <c r="HE157" s="15"/>
      <c r="HF157" s="15"/>
      <c r="HG157" s="15"/>
      <c r="HH157" s="15"/>
      <c r="HI157" s="15"/>
      <c r="HJ157" s="15"/>
      <c r="HK157" s="15"/>
      <c r="HL157" s="15"/>
      <c r="HM157" s="15"/>
      <c r="HN157" s="15"/>
      <c r="HO157" s="15"/>
      <c r="HP157" s="15"/>
      <c r="HQ157" s="15"/>
      <c r="HR157" s="15"/>
      <c r="HS157" s="15"/>
      <c r="HT157" s="15"/>
      <c r="HU157" s="15"/>
      <c r="HV157" s="15"/>
      <c r="HW157" s="15"/>
      <c r="HX157" s="15"/>
      <c r="HY157" s="15"/>
      <c r="HZ157" s="15"/>
      <c r="IA157" s="15"/>
      <c r="IB157" s="15"/>
      <c r="IC157" s="15"/>
      <c r="ID157" s="15"/>
      <c r="IE157" s="15"/>
      <c r="IF157" s="15"/>
      <c r="IG157" s="15"/>
      <c r="IH157" s="15"/>
      <c r="II157" s="15"/>
      <c r="IJ157" s="15"/>
      <c r="IK157" s="15"/>
    </row>
    <row r="158" spans="1:245" s="16" customFormat="1" ht="21" customHeight="1" x14ac:dyDescent="0.2">
      <c r="A158" s="797"/>
      <c r="B158" s="826"/>
      <c r="C158" s="788"/>
      <c r="D158" s="822"/>
      <c r="E158" s="824"/>
      <c r="F158" s="279" t="s">
        <v>65</v>
      </c>
      <c r="G158" s="280">
        <f t="shared" ref="G158:J158" si="43">G157</f>
        <v>65.3</v>
      </c>
      <c r="H158" s="280">
        <f t="shared" si="43"/>
        <v>0</v>
      </c>
      <c r="I158" s="280">
        <f t="shared" si="43"/>
        <v>0</v>
      </c>
      <c r="J158" s="280">
        <f t="shared" si="43"/>
        <v>0</v>
      </c>
      <c r="K158" s="281"/>
      <c r="L158" s="814"/>
      <c r="M158" s="814"/>
      <c r="N158" s="814"/>
      <c r="O158" s="814"/>
      <c r="P158" s="269"/>
      <c r="Q158" s="43"/>
      <c r="R158" s="44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  <c r="DQ158" s="15"/>
      <c r="DR158" s="15"/>
      <c r="DS158" s="15"/>
      <c r="DT158" s="15"/>
      <c r="DU158" s="15"/>
      <c r="DV158" s="15"/>
      <c r="DW158" s="15"/>
      <c r="DX158" s="15"/>
      <c r="DY158" s="15"/>
      <c r="DZ158" s="15"/>
      <c r="EA158" s="15"/>
      <c r="EB158" s="15"/>
      <c r="EC158" s="15"/>
      <c r="ED158" s="15"/>
      <c r="EE158" s="15"/>
      <c r="EF158" s="15"/>
      <c r="EG158" s="15"/>
      <c r="EH158" s="15"/>
      <c r="EI158" s="15"/>
      <c r="EJ158" s="15"/>
      <c r="EK158" s="15"/>
      <c r="EL158" s="15"/>
      <c r="EM158" s="15"/>
      <c r="EN158" s="15"/>
      <c r="EO158" s="15"/>
      <c r="EP158" s="15"/>
      <c r="EQ158" s="15"/>
      <c r="ER158" s="15"/>
      <c r="ES158" s="15"/>
      <c r="ET158" s="15"/>
      <c r="EU158" s="15"/>
      <c r="EV158" s="15"/>
      <c r="EW158" s="15"/>
      <c r="EX158" s="15"/>
      <c r="EY158" s="15"/>
      <c r="EZ158" s="15"/>
      <c r="FA158" s="15"/>
      <c r="FB158" s="15"/>
      <c r="FC158" s="15"/>
      <c r="FD158" s="15"/>
      <c r="FE158" s="15"/>
      <c r="FF158" s="15"/>
      <c r="FG158" s="15"/>
      <c r="FH158" s="15"/>
      <c r="FI158" s="15"/>
      <c r="FJ158" s="15"/>
      <c r="FK158" s="15"/>
      <c r="FL158" s="15"/>
      <c r="FM158" s="15"/>
      <c r="FN158" s="15"/>
      <c r="FO158" s="15"/>
      <c r="FP158" s="15"/>
      <c r="FQ158" s="15"/>
      <c r="FR158" s="15"/>
      <c r="FS158" s="15"/>
      <c r="FT158" s="15"/>
      <c r="FU158" s="15"/>
      <c r="FV158" s="15"/>
      <c r="FW158" s="15"/>
      <c r="FX158" s="15"/>
      <c r="FY158" s="15"/>
      <c r="FZ158" s="15"/>
      <c r="GA158" s="15"/>
      <c r="GB158" s="15"/>
      <c r="GC158" s="15"/>
      <c r="GD158" s="15"/>
      <c r="GE158" s="15"/>
      <c r="GF158" s="15"/>
      <c r="GG158" s="15"/>
      <c r="GH158" s="15"/>
      <c r="GI158" s="15"/>
      <c r="GJ158" s="15"/>
      <c r="GK158" s="15"/>
      <c r="GL158" s="15"/>
      <c r="GM158" s="15"/>
      <c r="GN158" s="15"/>
      <c r="GO158" s="15"/>
      <c r="GP158" s="15"/>
      <c r="GQ158" s="15"/>
      <c r="GR158" s="15"/>
      <c r="GS158" s="15"/>
      <c r="GT158" s="15"/>
      <c r="GU158" s="15"/>
      <c r="GV158" s="15"/>
      <c r="GW158" s="15"/>
      <c r="GX158" s="15"/>
      <c r="GY158" s="15"/>
      <c r="GZ158" s="15"/>
      <c r="HA158" s="15"/>
      <c r="HB158" s="15"/>
      <c r="HC158" s="15"/>
      <c r="HD158" s="15"/>
      <c r="HE158" s="15"/>
      <c r="HF158" s="15"/>
      <c r="HG158" s="15"/>
      <c r="HH158" s="15"/>
      <c r="HI158" s="15"/>
      <c r="HJ158" s="15"/>
      <c r="HK158" s="15"/>
      <c r="HL158" s="15"/>
      <c r="HM158" s="15"/>
      <c r="HN158" s="15"/>
      <c r="HO158" s="15"/>
      <c r="HP158" s="15"/>
      <c r="HQ158" s="15"/>
      <c r="HR158" s="15"/>
      <c r="HS158" s="15"/>
      <c r="HT158" s="15"/>
      <c r="HU158" s="15"/>
      <c r="HV158" s="15"/>
      <c r="HW158" s="15"/>
      <c r="HX158" s="15"/>
      <c r="HY158" s="15"/>
      <c r="HZ158" s="15"/>
      <c r="IA158" s="15"/>
      <c r="IB158" s="15"/>
      <c r="IC158" s="15"/>
      <c r="ID158" s="15"/>
      <c r="IE158" s="15"/>
      <c r="IF158" s="15"/>
      <c r="IG158" s="15"/>
      <c r="IH158" s="15"/>
      <c r="II158" s="15"/>
      <c r="IJ158" s="15"/>
      <c r="IK158" s="15"/>
    </row>
    <row r="159" spans="1:245" ht="18.75" customHeight="1" x14ac:dyDescent="0.2">
      <c r="A159" s="38" t="s">
        <v>8</v>
      </c>
      <c r="B159" s="64" t="s">
        <v>8</v>
      </c>
      <c r="C159" s="589" t="s">
        <v>67</v>
      </c>
      <c r="D159" s="450"/>
      <c r="E159" s="590"/>
      <c r="F159" s="591"/>
      <c r="G159" s="296">
        <f>SUM(G156+G158)</f>
        <v>97.3</v>
      </c>
      <c r="H159" s="50">
        <f t="shared" ref="H159:J159" si="44">SUM(H156+H158)</f>
        <v>60</v>
      </c>
      <c r="I159" s="50">
        <f t="shared" si="44"/>
        <v>42</v>
      </c>
      <c r="J159" s="50">
        <f t="shared" si="44"/>
        <v>44.9</v>
      </c>
      <c r="K159" s="534"/>
      <c r="L159" s="535"/>
      <c r="M159" s="535"/>
      <c r="N159" s="536"/>
      <c r="O159" s="42"/>
      <c r="P159" s="44"/>
    </row>
    <row r="160" spans="1:245" ht="25.5" customHeight="1" x14ac:dyDescent="0.2">
      <c r="A160" s="38" t="s">
        <v>8</v>
      </c>
      <c r="B160" s="689" t="s">
        <v>70</v>
      </c>
      <c r="C160" s="690"/>
      <c r="D160" s="690"/>
      <c r="E160" s="690"/>
      <c r="F160" s="691"/>
      <c r="G160" s="298">
        <f>SUM(G152+G159)</f>
        <v>114.3</v>
      </c>
      <c r="H160" s="65">
        <f>SUM(H152+H159)</f>
        <v>86</v>
      </c>
      <c r="I160" s="65">
        <f>SUM(I152+I159)</f>
        <v>69.3</v>
      </c>
      <c r="J160" s="65">
        <f>SUM(J152+J159)</f>
        <v>74.099999999999994</v>
      </c>
      <c r="K160" s="762"/>
      <c r="L160" s="763"/>
      <c r="M160" s="763"/>
      <c r="N160" s="764"/>
      <c r="O160" s="42"/>
      <c r="P160" s="44"/>
    </row>
    <row r="161" spans="1:243" s="16" customFormat="1" ht="23.25" customHeight="1" x14ac:dyDescent="0.2">
      <c r="A161" s="69" t="s">
        <v>10</v>
      </c>
      <c r="B161" s="749" t="s">
        <v>63</v>
      </c>
      <c r="C161" s="750"/>
      <c r="D161" s="750"/>
      <c r="E161" s="750"/>
      <c r="F161" s="750"/>
      <c r="G161" s="750"/>
      <c r="H161" s="750"/>
      <c r="I161" s="750"/>
      <c r="J161" s="750"/>
      <c r="K161" s="750"/>
      <c r="L161" s="750"/>
      <c r="M161" s="750"/>
      <c r="N161" s="751"/>
      <c r="O161" s="60"/>
      <c r="P161" s="60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  <c r="DQ161" s="15"/>
      <c r="DR161" s="15"/>
      <c r="DS161" s="15"/>
      <c r="DT161" s="15"/>
      <c r="DU161" s="15"/>
      <c r="DV161" s="15"/>
      <c r="DW161" s="15"/>
      <c r="DX161" s="15"/>
      <c r="DY161" s="15"/>
      <c r="DZ161" s="15"/>
      <c r="EA161" s="15"/>
      <c r="EB161" s="15"/>
      <c r="EC161" s="15"/>
      <c r="ED161" s="15"/>
      <c r="EE161" s="15"/>
      <c r="EF161" s="15"/>
      <c r="EG161" s="15"/>
      <c r="EH161" s="15"/>
      <c r="EI161" s="15"/>
      <c r="EJ161" s="15"/>
      <c r="EK161" s="15"/>
      <c r="EL161" s="15"/>
      <c r="EM161" s="15"/>
      <c r="EN161" s="15"/>
      <c r="EO161" s="15"/>
      <c r="EP161" s="15"/>
      <c r="EQ161" s="15"/>
      <c r="ER161" s="15"/>
      <c r="ES161" s="15"/>
      <c r="ET161" s="15"/>
      <c r="EU161" s="15"/>
      <c r="EV161" s="15"/>
      <c r="EW161" s="15"/>
      <c r="EX161" s="15"/>
      <c r="EY161" s="15"/>
      <c r="EZ161" s="15"/>
      <c r="FA161" s="15"/>
      <c r="FB161" s="15"/>
      <c r="FC161" s="15"/>
      <c r="FD161" s="15"/>
      <c r="FE161" s="15"/>
      <c r="FF161" s="15"/>
      <c r="FG161" s="15"/>
      <c r="FH161" s="15"/>
      <c r="FI161" s="15"/>
      <c r="FJ161" s="15"/>
      <c r="FK161" s="15"/>
      <c r="FL161" s="15"/>
      <c r="FM161" s="15"/>
      <c r="FN161" s="15"/>
      <c r="FO161" s="15"/>
      <c r="FP161" s="15"/>
      <c r="FQ161" s="15"/>
      <c r="FR161" s="15"/>
      <c r="FS161" s="15"/>
      <c r="FT161" s="15"/>
      <c r="FU161" s="15"/>
      <c r="FV161" s="15"/>
      <c r="FW161" s="15"/>
      <c r="FX161" s="15"/>
      <c r="FY161" s="15"/>
      <c r="FZ161" s="15"/>
      <c r="GA161" s="15"/>
      <c r="GB161" s="15"/>
      <c r="GC161" s="15"/>
      <c r="GD161" s="15"/>
      <c r="GE161" s="15"/>
      <c r="GF161" s="15"/>
      <c r="GG161" s="15"/>
      <c r="GH161" s="15"/>
      <c r="GI161" s="15"/>
      <c r="GJ161" s="15"/>
      <c r="GK161" s="15"/>
      <c r="GL161" s="15"/>
      <c r="GM161" s="15"/>
      <c r="GN161" s="15"/>
      <c r="GO161" s="15"/>
      <c r="GP161" s="15"/>
      <c r="GQ161" s="15"/>
      <c r="GR161" s="15"/>
      <c r="GS161" s="15"/>
      <c r="GT161" s="15"/>
      <c r="GU161" s="15"/>
      <c r="GV161" s="15"/>
      <c r="GW161" s="15"/>
      <c r="GX161" s="15"/>
      <c r="GY161" s="15"/>
      <c r="GZ161" s="15"/>
      <c r="HA161" s="15"/>
      <c r="HB161" s="15"/>
      <c r="HC161" s="15"/>
      <c r="HD161" s="15"/>
      <c r="HE161" s="15"/>
      <c r="HF161" s="15"/>
      <c r="HG161" s="15"/>
      <c r="HH161" s="15"/>
      <c r="HI161" s="15"/>
      <c r="HJ161" s="15"/>
      <c r="HK161" s="15"/>
      <c r="HL161" s="15"/>
      <c r="HM161" s="15"/>
      <c r="HN161" s="15"/>
      <c r="HO161" s="15"/>
      <c r="HP161" s="15"/>
      <c r="HQ161" s="15"/>
      <c r="HR161" s="15"/>
      <c r="HS161" s="15"/>
      <c r="HT161" s="15"/>
      <c r="HU161" s="15"/>
      <c r="HV161" s="15"/>
      <c r="HW161" s="15"/>
      <c r="HX161" s="15"/>
      <c r="HY161" s="15"/>
      <c r="HZ161" s="15"/>
      <c r="IA161" s="15"/>
      <c r="IB161" s="15"/>
      <c r="IC161" s="15"/>
      <c r="ID161" s="15"/>
      <c r="IE161" s="15"/>
      <c r="IF161" s="15"/>
      <c r="IG161" s="15"/>
      <c r="IH161" s="15"/>
      <c r="II161" s="15"/>
    </row>
    <row r="162" spans="1:243" s="16" customFormat="1" ht="24" customHeight="1" x14ac:dyDescent="0.2">
      <c r="A162" s="69" t="s">
        <v>10</v>
      </c>
      <c r="B162" s="70" t="s">
        <v>6</v>
      </c>
      <c r="C162" s="746" t="s">
        <v>64</v>
      </c>
      <c r="D162" s="747"/>
      <c r="E162" s="747"/>
      <c r="F162" s="747"/>
      <c r="G162" s="747"/>
      <c r="H162" s="747"/>
      <c r="I162" s="747"/>
      <c r="J162" s="747"/>
      <c r="K162" s="747"/>
      <c r="L162" s="747"/>
      <c r="M162" s="747"/>
      <c r="N162" s="748"/>
      <c r="O162" s="60"/>
      <c r="P162" s="60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  <c r="DQ162" s="15"/>
      <c r="DR162" s="15"/>
      <c r="DS162" s="15"/>
      <c r="DT162" s="15"/>
      <c r="DU162" s="15"/>
      <c r="DV162" s="15"/>
      <c r="DW162" s="15"/>
      <c r="DX162" s="15"/>
      <c r="DY162" s="15"/>
      <c r="DZ162" s="15"/>
      <c r="EA162" s="15"/>
      <c r="EB162" s="15"/>
      <c r="EC162" s="15"/>
      <c r="ED162" s="15"/>
      <c r="EE162" s="15"/>
      <c r="EF162" s="15"/>
      <c r="EG162" s="15"/>
      <c r="EH162" s="15"/>
      <c r="EI162" s="15"/>
      <c r="EJ162" s="15"/>
      <c r="EK162" s="15"/>
      <c r="EL162" s="15"/>
      <c r="EM162" s="15"/>
      <c r="EN162" s="15"/>
      <c r="EO162" s="15"/>
      <c r="EP162" s="15"/>
      <c r="EQ162" s="15"/>
      <c r="ER162" s="15"/>
      <c r="ES162" s="15"/>
      <c r="ET162" s="15"/>
      <c r="EU162" s="15"/>
      <c r="EV162" s="15"/>
      <c r="EW162" s="15"/>
      <c r="EX162" s="15"/>
      <c r="EY162" s="15"/>
      <c r="EZ162" s="15"/>
      <c r="FA162" s="15"/>
      <c r="FB162" s="15"/>
      <c r="FC162" s="15"/>
      <c r="FD162" s="15"/>
      <c r="FE162" s="15"/>
      <c r="FF162" s="15"/>
      <c r="FG162" s="15"/>
      <c r="FH162" s="15"/>
      <c r="FI162" s="15"/>
      <c r="FJ162" s="15"/>
      <c r="FK162" s="15"/>
      <c r="FL162" s="15"/>
      <c r="FM162" s="15"/>
      <c r="FN162" s="15"/>
      <c r="FO162" s="15"/>
      <c r="FP162" s="15"/>
      <c r="FQ162" s="15"/>
      <c r="FR162" s="15"/>
      <c r="FS162" s="15"/>
      <c r="FT162" s="15"/>
      <c r="FU162" s="15"/>
      <c r="FV162" s="15"/>
      <c r="FW162" s="15"/>
      <c r="FX162" s="15"/>
      <c r="FY162" s="15"/>
      <c r="FZ162" s="15"/>
      <c r="GA162" s="15"/>
      <c r="GB162" s="15"/>
      <c r="GC162" s="15"/>
      <c r="GD162" s="15"/>
      <c r="GE162" s="15"/>
      <c r="GF162" s="15"/>
      <c r="GG162" s="15"/>
      <c r="GH162" s="15"/>
      <c r="GI162" s="15"/>
      <c r="GJ162" s="15"/>
      <c r="GK162" s="15"/>
      <c r="GL162" s="15"/>
      <c r="GM162" s="15"/>
      <c r="GN162" s="15"/>
      <c r="GO162" s="15"/>
      <c r="GP162" s="15"/>
      <c r="GQ162" s="15"/>
      <c r="GR162" s="15"/>
      <c r="GS162" s="15"/>
      <c r="GT162" s="15"/>
      <c r="GU162" s="15"/>
      <c r="GV162" s="15"/>
      <c r="GW162" s="15"/>
      <c r="GX162" s="15"/>
      <c r="GY162" s="15"/>
      <c r="GZ162" s="15"/>
      <c r="HA162" s="15"/>
      <c r="HB162" s="15"/>
      <c r="HC162" s="15"/>
      <c r="HD162" s="15"/>
      <c r="HE162" s="15"/>
      <c r="HF162" s="15"/>
      <c r="HG162" s="15"/>
      <c r="HH162" s="15"/>
      <c r="HI162" s="15"/>
      <c r="HJ162" s="15"/>
      <c r="HK162" s="15"/>
      <c r="HL162" s="15"/>
      <c r="HM162" s="15"/>
      <c r="HN162" s="15"/>
      <c r="HO162" s="15"/>
      <c r="HP162" s="15"/>
      <c r="HQ162" s="15"/>
      <c r="HR162" s="15"/>
      <c r="HS162" s="15"/>
      <c r="HT162" s="15"/>
      <c r="HU162" s="15"/>
      <c r="HV162" s="15"/>
      <c r="HW162" s="15"/>
      <c r="HX162" s="15"/>
      <c r="HY162" s="15"/>
      <c r="HZ162" s="15"/>
      <c r="IA162" s="15"/>
      <c r="IB162" s="15"/>
      <c r="IC162" s="15"/>
      <c r="ID162" s="15"/>
      <c r="IE162" s="15"/>
      <c r="IF162" s="15"/>
      <c r="IG162" s="15"/>
      <c r="IH162" s="15"/>
      <c r="II162" s="15"/>
    </row>
    <row r="163" spans="1:243" s="16" customFormat="1" ht="87" customHeight="1" x14ac:dyDescent="0.2">
      <c r="A163" s="448" t="s">
        <v>10</v>
      </c>
      <c r="B163" s="752" t="s">
        <v>6</v>
      </c>
      <c r="C163" s="745" t="s">
        <v>6</v>
      </c>
      <c r="D163" s="775" t="s">
        <v>145</v>
      </c>
      <c r="E163" s="738" t="s">
        <v>25</v>
      </c>
      <c r="F163" s="105" t="s">
        <v>7</v>
      </c>
      <c r="G163" s="252">
        <v>5</v>
      </c>
      <c r="H163" s="242">
        <v>2</v>
      </c>
      <c r="I163" s="157">
        <v>2</v>
      </c>
      <c r="J163" s="157">
        <v>3</v>
      </c>
      <c r="K163" s="185" t="s">
        <v>191</v>
      </c>
      <c r="L163" s="162">
        <v>2</v>
      </c>
      <c r="M163" s="162">
        <v>3</v>
      </c>
      <c r="N163" s="162">
        <v>5</v>
      </c>
      <c r="O163" s="60"/>
      <c r="P163" s="190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  <c r="DQ163" s="15"/>
      <c r="DR163" s="15"/>
      <c r="DS163" s="15"/>
      <c r="DT163" s="15"/>
      <c r="DU163" s="15"/>
      <c r="DV163" s="15"/>
      <c r="DW163" s="15"/>
      <c r="DX163" s="15"/>
      <c r="DY163" s="15"/>
      <c r="DZ163" s="15"/>
      <c r="EA163" s="15"/>
      <c r="EB163" s="15"/>
      <c r="EC163" s="15"/>
      <c r="ED163" s="15"/>
      <c r="EE163" s="15"/>
      <c r="EF163" s="15"/>
      <c r="EG163" s="15"/>
      <c r="EH163" s="15"/>
      <c r="EI163" s="15"/>
      <c r="EJ163" s="15"/>
      <c r="EK163" s="15"/>
      <c r="EL163" s="15"/>
      <c r="EM163" s="15"/>
      <c r="EN163" s="15"/>
      <c r="EO163" s="15"/>
      <c r="EP163" s="15"/>
      <c r="EQ163" s="15"/>
      <c r="ER163" s="15"/>
      <c r="ES163" s="15"/>
      <c r="ET163" s="15"/>
      <c r="EU163" s="15"/>
      <c r="EV163" s="15"/>
      <c r="EW163" s="15"/>
      <c r="EX163" s="15"/>
      <c r="EY163" s="15"/>
      <c r="EZ163" s="15"/>
      <c r="FA163" s="15"/>
      <c r="FB163" s="15"/>
      <c r="FC163" s="15"/>
      <c r="FD163" s="15"/>
      <c r="FE163" s="15"/>
      <c r="FF163" s="15"/>
      <c r="FG163" s="15"/>
      <c r="FH163" s="15"/>
      <c r="FI163" s="15"/>
      <c r="FJ163" s="15"/>
      <c r="FK163" s="15"/>
      <c r="FL163" s="15"/>
      <c r="FM163" s="15"/>
      <c r="FN163" s="15"/>
      <c r="FO163" s="15"/>
      <c r="FP163" s="15"/>
      <c r="FQ163" s="15"/>
      <c r="FR163" s="15"/>
      <c r="FS163" s="15"/>
      <c r="FT163" s="15"/>
      <c r="FU163" s="15"/>
      <c r="FV163" s="15"/>
      <c r="FW163" s="15"/>
      <c r="FX163" s="15"/>
      <c r="FY163" s="15"/>
      <c r="FZ163" s="15"/>
      <c r="GA163" s="15"/>
      <c r="GB163" s="15"/>
      <c r="GC163" s="15"/>
      <c r="GD163" s="15"/>
      <c r="GE163" s="15"/>
      <c r="GF163" s="15"/>
      <c r="GG163" s="15"/>
      <c r="GH163" s="15"/>
      <c r="GI163" s="15"/>
      <c r="GJ163" s="15"/>
      <c r="GK163" s="15"/>
      <c r="GL163" s="15"/>
      <c r="GM163" s="15"/>
      <c r="GN163" s="15"/>
      <c r="GO163" s="15"/>
      <c r="GP163" s="15"/>
      <c r="GQ163" s="15"/>
      <c r="GR163" s="15"/>
      <c r="GS163" s="15"/>
      <c r="GT163" s="15"/>
      <c r="GU163" s="15"/>
      <c r="GV163" s="15"/>
      <c r="GW163" s="15"/>
      <c r="GX163" s="15"/>
      <c r="GY163" s="15"/>
      <c r="GZ163" s="15"/>
      <c r="HA163" s="15"/>
      <c r="HB163" s="15"/>
      <c r="HC163" s="15"/>
      <c r="HD163" s="15"/>
      <c r="HE163" s="15"/>
      <c r="HF163" s="15"/>
      <c r="HG163" s="15"/>
      <c r="HH163" s="15"/>
      <c r="HI163" s="15"/>
      <c r="HJ163" s="15"/>
      <c r="HK163" s="15"/>
      <c r="HL163" s="15"/>
      <c r="HM163" s="15"/>
      <c r="HN163" s="15"/>
      <c r="HO163" s="15"/>
      <c r="HP163" s="15"/>
      <c r="HQ163" s="15"/>
      <c r="HR163" s="15"/>
      <c r="HS163" s="15"/>
      <c r="HT163" s="15"/>
      <c r="HU163" s="15"/>
      <c r="HV163" s="15"/>
      <c r="HW163" s="15"/>
      <c r="HX163" s="15"/>
      <c r="HY163" s="15"/>
      <c r="HZ163" s="15"/>
      <c r="IA163" s="15"/>
      <c r="IB163" s="15"/>
      <c r="IC163" s="15"/>
      <c r="ID163" s="15"/>
      <c r="IE163" s="15"/>
      <c r="IF163" s="15"/>
      <c r="IG163" s="15"/>
      <c r="IH163" s="15"/>
      <c r="II163" s="15"/>
    </row>
    <row r="164" spans="1:243" s="16" customFormat="1" ht="20.25" customHeight="1" x14ac:dyDescent="0.2">
      <c r="A164" s="448"/>
      <c r="B164" s="752"/>
      <c r="C164" s="745"/>
      <c r="D164" s="775"/>
      <c r="E164" s="738"/>
      <c r="F164" s="106" t="s">
        <v>65</v>
      </c>
      <c r="G164" s="72">
        <f t="shared" ref="G164" si="45">SUM(G163)</f>
        <v>5</v>
      </c>
      <c r="H164" s="396">
        <f t="shared" ref="H164" si="46">SUM(H163)</f>
        <v>2</v>
      </c>
      <c r="I164" s="72">
        <f t="shared" ref="I164" si="47">SUM(I163)</f>
        <v>2</v>
      </c>
      <c r="J164" s="72">
        <f t="shared" ref="J164" si="48">SUM(J163)</f>
        <v>3</v>
      </c>
      <c r="K164" s="713"/>
      <c r="L164" s="714"/>
      <c r="M164" s="714"/>
      <c r="N164" s="715"/>
      <c r="O164" s="29"/>
      <c r="P164" s="30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  <c r="DQ164" s="15"/>
      <c r="DR164" s="15"/>
      <c r="DS164" s="15"/>
      <c r="DT164" s="15"/>
      <c r="DU164" s="15"/>
      <c r="DV164" s="15"/>
      <c r="DW164" s="15"/>
      <c r="DX164" s="15"/>
      <c r="DY164" s="15"/>
      <c r="DZ164" s="15"/>
      <c r="EA164" s="15"/>
      <c r="EB164" s="15"/>
      <c r="EC164" s="15"/>
      <c r="ED164" s="15"/>
      <c r="EE164" s="15"/>
      <c r="EF164" s="15"/>
      <c r="EG164" s="15"/>
      <c r="EH164" s="15"/>
      <c r="EI164" s="15"/>
      <c r="EJ164" s="15"/>
      <c r="EK164" s="15"/>
      <c r="EL164" s="15"/>
      <c r="EM164" s="15"/>
      <c r="EN164" s="15"/>
      <c r="EO164" s="15"/>
      <c r="EP164" s="15"/>
      <c r="EQ164" s="15"/>
      <c r="ER164" s="15"/>
      <c r="ES164" s="15"/>
      <c r="ET164" s="15"/>
      <c r="EU164" s="15"/>
      <c r="EV164" s="15"/>
      <c r="EW164" s="15"/>
      <c r="EX164" s="15"/>
      <c r="EY164" s="15"/>
      <c r="EZ164" s="15"/>
      <c r="FA164" s="15"/>
      <c r="FB164" s="15"/>
      <c r="FC164" s="15"/>
      <c r="FD164" s="15"/>
      <c r="FE164" s="15"/>
      <c r="FF164" s="15"/>
      <c r="FG164" s="15"/>
      <c r="FH164" s="15"/>
      <c r="FI164" s="15"/>
      <c r="FJ164" s="15"/>
      <c r="FK164" s="15"/>
      <c r="FL164" s="15"/>
      <c r="FM164" s="15"/>
      <c r="FN164" s="15"/>
      <c r="FO164" s="15"/>
      <c r="FP164" s="15"/>
      <c r="FQ164" s="15"/>
      <c r="FR164" s="15"/>
      <c r="FS164" s="15"/>
      <c r="FT164" s="15"/>
      <c r="FU164" s="15"/>
      <c r="FV164" s="15"/>
      <c r="FW164" s="15"/>
      <c r="FX164" s="15"/>
      <c r="FY164" s="15"/>
      <c r="FZ164" s="15"/>
      <c r="GA164" s="15"/>
      <c r="GB164" s="15"/>
      <c r="GC164" s="15"/>
      <c r="GD164" s="15"/>
      <c r="GE164" s="15"/>
      <c r="GF164" s="15"/>
      <c r="GG164" s="15"/>
      <c r="GH164" s="15"/>
      <c r="GI164" s="15"/>
      <c r="GJ164" s="15"/>
      <c r="GK164" s="15"/>
      <c r="GL164" s="15"/>
      <c r="GM164" s="15"/>
      <c r="GN164" s="15"/>
      <c r="GO164" s="15"/>
      <c r="GP164" s="15"/>
      <c r="GQ164" s="15"/>
      <c r="GR164" s="15"/>
      <c r="GS164" s="15"/>
      <c r="GT164" s="15"/>
      <c r="GU164" s="15"/>
      <c r="GV164" s="15"/>
      <c r="GW164" s="15"/>
      <c r="GX164" s="15"/>
      <c r="GY164" s="15"/>
      <c r="GZ164" s="15"/>
      <c r="HA164" s="15"/>
      <c r="HB164" s="15"/>
      <c r="HC164" s="15"/>
      <c r="HD164" s="15"/>
      <c r="HE164" s="15"/>
      <c r="HF164" s="15"/>
      <c r="HG164" s="15"/>
      <c r="HH164" s="15"/>
      <c r="HI164" s="15"/>
      <c r="HJ164" s="15"/>
      <c r="HK164" s="15"/>
      <c r="HL164" s="15"/>
      <c r="HM164" s="15"/>
      <c r="HN164" s="15"/>
      <c r="HO164" s="15"/>
      <c r="HP164" s="15"/>
      <c r="HQ164" s="15"/>
      <c r="HR164" s="15"/>
      <c r="HS164" s="15"/>
      <c r="HT164" s="15"/>
      <c r="HU164" s="15"/>
      <c r="HV164" s="15"/>
      <c r="HW164" s="15"/>
      <c r="HX164" s="15"/>
      <c r="HY164" s="15"/>
      <c r="HZ164" s="15"/>
      <c r="IA164" s="15"/>
      <c r="IB164" s="15"/>
      <c r="IC164" s="15"/>
      <c r="ID164" s="15"/>
      <c r="IE164" s="15"/>
      <c r="IF164" s="15"/>
      <c r="IG164" s="15"/>
      <c r="IH164" s="15"/>
      <c r="II164" s="15"/>
    </row>
    <row r="165" spans="1:243" s="16" customFormat="1" ht="51.75" customHeight="1" x14ac:dyDescent="0.2">
      <c r="A165" s="448" t="s">
        <v>10</v>
      </c>
      <c r="B165" s="752" t="s">
        <v>6</v>
      </c>
      <c r="C165" s="745" t="s">
        <v>8</v>
      </c>
      <c r="D165" s="775" t="s">
        <v>202</v>
      </c>
      <c r="E165" s="738" t="s">
        <v>25</v>
      </c>
      <c r="F165" s="105" t="s">
        <v>7</v>
      </c>
      <c r="G165" s="252">
        <v>388.6</v>
      </c>
      <c r="H165" s="242">
        <v>365</v>
      </c>
      <c r="I165" s="118">
        <v>450</v>
      </c>
      <c r="J165" s="118">
        <v>450</v>
      </c>
      <c r="K165" s="756" t="s">
        <v>66</v>
      </c>
      <c r="L165" s="782">
        <v>100</v>
      </c>
      <c r="M165" s="782">
        <v>100</v>
      </c>
      <c r="N165" s="782">
        <v>100</v>
      </c>
      <c r="O165" s="29"/>
      <c r="P165" s="196"/>
      <c r="Q165" s="196"/>
      <c r="R165" s="196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  <c r="DQ165" s="15"/>
      <c r="DR165" s="15"/>
      <c r="DS165" s="15"/>
      <c r="DT165" s="15"/>
      <c r="DU165" s="15"/>
      <c r="DV165" s="15"/>
      <c r="DW165" s="15"/>
      <c r="DX165" s="15"/>
      <c r="DY165" s="15"/>
      <c r="DZ165" s="15"/>
      <c r="EA165" s="15"/>
      <c r="EB165" s="15"/>
      <c r="EC165" s="15"/>
      <c r="ED165" s="15"/>
      <c r="EE165" s="15"/>
      <c r="EF165" s="15"/>
      <c r="EG165" s="15"/>
      <c r="EH165" s="15"/>
      <c r="EI165" s="15"/>
      <c r="EJ165" s="15"/>
      <c r="EK165" s="15"/>
      <c r="EL165" s="15"/>
      <c r="EM165" s="15"/>
      <c r="EN165" s="15"/>
      <c r="EO165" s="15"/>
      <c r="EP165" s="15"/>
      <c r="EQ165" s="15"/>
      <c r="ER165" s="15"/>
      <c r="ES165" s="15"/>
      <c r="ET165" s="15"/>
      <c r="EU165" s="15"/>
      <c r="EV165" s="15"/>
      <c r="EW165" s="15"/>
      <c r="EX165" s="15"/>
      <c r="EY165" s="15"/>
      <c r="EZ165" s="15"/>
      <c r="FA165" s="15"/>
      <c r="FB165" s="15"/>
      <c r="FC165" s="15"/>
      <c r="FD165" s="15"/>
      <c r="FE165" s="15"/>
      <c r="FF165" s="15"/>
      <c r="FG165" s="15"/>
      <c r="FH165" s="15"/>
      <c r="FI165" s="15"/>
      <c r="FJ165" s="15"/>
      <c r="FK165" s="15"/>
      <c r="FL165" s="15"/>
      <c r="FM165" s="15"/>
      <c r="FN165" s="15"/>
      <c r="FO165" s="15"/>
      <c r="FP165" s="15"/>
      <c r="FQ165" s="15"/>
      <c r="FR165" s="15"/>
      <c r="FS165" s="15"/>
      <c r="FT165" s="15"/>
      <c r="FU165" s="15"/>
      <c r="FV165" s="15"/>
      <c r="FW165" s="15"/>
      <c r="FX165" s="15"/>
      <c r="FY165" s="15"/>
      <c r="FZ165" s="15"/>
      <c r="GA165" s="15"/>
      <c r="GB165" s="15"/>
      <c r="GC165" s="15"/>
      <c r="GD165" s="15"/>
      <c r="GE165" s="15"/>
      <c r="GF165" s="15"/>
      <c r="GG165" s="15"/>
      <c r="GH165" s="15"/>
      <c r="GI165" s="15"/>
      <c r="GJ165" s="15"/>
      <c r="GK165" s="15"/>
      <c r="GL165" s="15"/>
      <c r="GM165" s="15"/>
      <c r="GN165" s="15"/>
      <c r="GO165" s="15"/>
      <c r="GP165" s="15"/>
      <c r="GQ165" s="15"/>
      <c r="GR165" s="15"/>
      <c r="GS165" s="15"/>
      <c r="GT165" s="15"/>
      <c r="GU165" s="15"/>
      <c r="GV165" s="15"/>
      <c r="GW165" s="15"/>
      <c r="GX165" s="15"/>
      <c r="GY165" s="15"/>
      <c r="GZ165" s="15"/>
      <c r="HA165" s="15"/>
      <c r="HB165" s="15"/>
      <c r="HC165" s="15"/>
      <c r="HD165" s="15"/>
      <c r="HE165" s="15"/>
      <c r="HF165" s="15"/>
      <c r="HG165" s="15"/>
      <c r="HH165" s="15"/>
      <c r="HI165" s="15"/>
      <c r="HJ165" s="15"/>
      <c r="HK165" s="15"/>
      <c r="HL165" s="15"/>
      <c r="HM165" s="15"/>
      <c r="HN165" s="15"/>
      <c r="HO165" s="15"/>
      <c r="HP165" s="15"/>
      <c r="HQ165" s="15"/>
      <c r="HR165" s="15"/>
      <c r="HS165" s="15"/>
      <c r="HT165" s="15"/>
      <c r="HU165" s="15"/>
      <c r="HV165" s="15"/>
      <c r="HW165" s="15"/>
      <c r="HX165" s="15"/>
      <c r="HY165" s="15"/>
      <c r="HZ165" s="15"/>
      <c r="IA165" s="15"/>
      <c r="IB165" s="15"/>
      <c r="IC165" s="15"/>
      <c r="ID165" s="15"/>
      <c r="IE165" s="15"/>
      <c r="IF165" s="15"/>
      <c r="IG165" s="15"/>
      <c r="IH165" s="15"/>
      <c r="II165" s="15"/>
    </row>
    <row r="166" spans="1:243" s="16" customFormat="1" ht="62.25" customHeight="1" x14ac:dyDescent="0.2">
      <c r="A166" s="448"/>
      <c r="B166" s="752"/>
      <c r="C166" s="745"/>
      <c r="D166" s="775"/>
      <c r="E166" s="738"/>
      <c r="F166" s="116" t="s">
        <v>108</v>
      </c>
      <c r="G166" s="252">
        <v>11.4</v>
      </c>
      <c r="H166" s="242">
        <v>38.9</v>
      </c>
      <c r="I166" s="118"/>
      <c r="J166" s="118"/>
      <c r="K166" s="758"/>
      <c r="L166" s="541"/>
      <c r="M166" s="541"/>
      <c r="N166" s="541"/>
      <c r="O166" s="29"/>
      <c r="P166" s="30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  <c r="DQ166" s="15"/>
      <c r="DR166" s="15"/>
      <c r="DS166" s="15"/>
      <c r="DT166" s="15"/>
      <c r="DU166" s="15"/>
      <c r="DV166" s="15"/>
      <c r="DW166" s="15"/>
      <c r="DX166" s="15"/>
      <c r="DY166" s="15"/>
      <c r="DZ166" s="15"/>
      <c r="EA166" s="15"/>
      <c r="EB166" s="15"/>
      <c r="EC166" s="15"/>
      <c r="ED166" s="15"/>
      <c r="EE166" s="15"/>
      <c r="EF166" s="15"/>
      <c r="EG166" s="15"/>
      <c r="EH166" s="15"/>
      <c r="EI166" s="15"/>
      <c r="EJ166" s="15"/>
      <c r="EK166" s="15"/>
      <c r="EL166" s="15"/>
      <c r="EM166" s="15"/>
      <c r="EN166" s="15"/>
      <c r="EO166" s="15"/>
      <c r="EP166" s="15"/>
      <c r="EQ166" s="15"/>
      <c r="ER166" s="15"/>
      <c r="ES166" s="15"/>
      <c r="ET166" s="15"/>
      <c r="EU166" s="15"/>
      <c r="EV166" s="15"/>
      <c r="EW166" s="15"/>
      <c r="EX166" s="15"/>
      <c r="EY166" s="15"/>
      <c r="EZ166" s="15"/>
      <c r="FA166" s="15"/>
      <c r="FB166" s="15"/>
      <c r="FC166" s="15"/>
      <c r="FD166" s="15"/>
      <c r="FE166" s="15"/>
      <c r="FF166" s="15"/>
      <c r="FG166" s="15"/>
      <c r="FH166" s="15"/>
      <c r="FI166" s="15"/>
      <c r="FJ166" s="15"/>
      <c r="FK166" s="15"/>
      <c r="FL166" s="15"/>
      <c r="FM166" s="15"/>
      <c r="FN166" s="15"/>
      <c r="FO166" s="15"/>
      <c r="FP166" s="15"/>
      <c r="FQ166" s="15"/>
      <c r="FR166" s="15"/>
      <c r="FS166" s="15"/>
      <c r="FT166" s="15"/>
      <c r="FU166" s="15"/>
      <c r="FV166" s="15"/>
      <c r="FW166" s="15"/>
      <c r="FX166" s="15"/>
      <c r="FY166" s="15"/>
      <c r="FZ166" s="15"/>
      <c r="GA166" s="15"/>
      <c r="GB166" s="15"/>
      <c r="GC166" s="15"/>
      <c r="GD166" s="15"/>
      <c r="GE166" s="15"/>
      <c r="GF166" s="15"/>
      <c r="GG166" s="15"/>
      <c r="GH166" s="15"/>
      <c r="GI166" s="15"/>
      <c r="GJ166" s="15"/>
      <c r="GK166" s="15"/>
      <c r="GL166" s="15"/>
      <c r="GM166" s="15"/>
      <c r="GN166" s="15"/>
      <c r="GO166" s="15"/>
      <c r="GP166" s="15"/>
      <c r="GQ166" s="15"/>
      <c r="GR166" s="15"/>
      <c r="GS166" s="15"/>
      <c r="GT166" s="15"/>
      <c r="GU166" s="15"/>
      <c r="GV166" s="15"/>
      <c r="GW166" s="15"/>
      <c r="GX166" s="15"/>
      <c r="GY166" s="15"/>
      <c r="GZ166" s="15"/>
      <c r="HA166" s="15"/>
      <c r="HB166" s="15"/>
      <c r="HC166" s="15"/>
      <c r="HD166" s="15"/>
      <c r="HE166" s="15"/>
      <c r="HF166" s="15"/>
      <c r="HG166" s="15"/>
      <c r="HH166" s="15"/>
      <c r="HI166" s="15"/>
      <c r="HJ166" s="15"/>
      <c r="HK166" s="15"/>
      <c r="HL166" s="15"/>
      <c r="HM166" s="15"/>
      <c r="HN166" s="15"/>
      <c r="HO166" s="15"/>
      <c r="HP166" s="15"/>
      <c r="HQ166" s="15"/>
      <c r="HR166" s="15"/>
      <c r="HS166" s="15"/>
      <c r="HT166" s="15"/>
      <c r="HU166" s="15"/>
      <c r="HV166" s="15"/>
      <c r="HW166" s="15"/>
      <c r="HX166" s="15"/>
      <c r="HY166" s="15"/>
      <c r="HZ166" s="15"/>
      <c r="IA166" s="15"/>
      <c r="IB166" s="15"/>
      <c r="IC166" s="15"/>
      <c r="ID166" s="15"/>
      <c r="IE166" s="15"/>
      <c r="IF166" s="15"/>
      <c r="IG166" s="15"/>
      <c r="IH166" s="15"/>
      <c r="II166" s="15"/>
    </row>
    <row r="167" spans="1:243" s="16" customFormat="1" ht="29.25" customHeight="1" x14ac:dyDescent="0.2">
      <c r="A167" s="448"/>
      <c r="B167" s="752"/>
      <c r="C167" s="745"/>
      <c r="D167" s="775"/>
      <c r="E167" s="738"/>
      <c r="F167" s="106" t="s">
        <v>65</v>
      </c>
      <c r="G167" s="72">
        <f t="shared" ref="G167:J167" si="49">SUM(G165:G166)</f>
        <v>400</v>
      </c>
      <c r="H167" s="396">
        <f t="shared" si="49"/>
        <v>403.9</v>
      </c>
      <c r="I167" s="72">
        <f t="shared" si="49"/>
        <v>450</v>
      </c>
      <c r="J167" s="72">
        <f t="shared" si="49"/>
        <v>450</v>
      </c>
      <c r="K167" s="713"/>
      <c r="L167" s="714"/>
      <c r="M167" s="714"/>
      <c r="N167" s="715"/>
      <c r="O167" s="29"/>
      <c r="P167" s="30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  <c r="DQ167" s="15"/>
      <c r="DR167" s="15"/>
      <c r="DS167" s="15"/>
      <c r="DT167" s="15"/>
      <c r="DU167" s="15"/>
      <c r="DV167" s="15"/>
      <c r="DW167" s="15"/>
      <c r="DX167" s="15"/>
      <c r="DY167" s="15"/>
      <c r="DZ167" s="15"/>
      <c r="EA167" s="15"/>
      <c r="EB167" s="15"/>
      <c r="EC167" s="15"/>
      <c r="ED167" s="15"/>
      <c r="EE167" s="15"/>
      <c r="EF167" s="15"/>
      <c r="EG167" s="15"/>
      <c r="EH167" s="15"/>
      <c r="EI167" s="15"/>
      <c r="EJ167" s="15"/>
      <c r="EK167" s="15"/>
      <c r="EL167" s="15"/>
      <c r="EM167" s="15"/>
      <c r="EN167" s="15"/>
      <c r="EO167" s="15"/>
      <c r="EP167" s="15"/>
      <c r="EQ167" s="15"/>
      <c r="ER167" s="15"/>
      <c r="ES167" s="15"/>
      <c r="ET167" s="15"/>
      <c r="EU167" s="15"/>
      <c r="EV167" s="15"/>
      <c r="EW167" s="15"/>
      <c r="EX167" s="15"/>
      <c r="EY167" s="15"/>
      <c r="EZ167" s="15"/>
      <c r="FA167" s="15"/>
      <c r="FB167" s="15"/>
      <c r="FC167" s="15"/>
      <c r="FD167" s="15"/>
      <c r="FE167" s="15"/>
      <c r="FF167" s="15"/>
      <c r="FG167" s="15"/>
      <c r="FH167" s="15"/>
      <c r="FI167" s="15"/>
      <c r="FJ167" s="15"/>
      <c r="FK167" s="15"/>
      <c r="FL167" s="15"/>
      <c r="FM167" s="15"/>
      <c r="FN167" s="15"/>
      <c r="FO167" s="15"/>
      <c r="FP167" s="15"/>
      <c r="FQ167" s="15"/>
      <c r="FR167" s="15"/>
      <c r="FS167" s="15"/>
      <c r="FT167" s="15"/>
      <c r="FU167" s="15"/>
      <c r="FV167" s="15"/>
      <c r="FW167" s="15"/>
      <c r="FX167" s="15"/>
      <c r="FY167" s="15"/>
      <c r="FZ167" s="15"/>
      <c r="GA167" s="15"/>
      <c r="GB167" s="15"/>
      <c r="GC167" s="15"/>
      <c r="GD167" s="15"/>
      <c r="GE167" s="15"/>
      <c r="GF167" s="15"/>
      <c r="GG167" s="15"/>
      <c r="GH167" s="15"/>
      <c r="GI167" s="15"/>
      <c r="GJ167" s="15"/>
      <c r="GK167" s="15"/>
      <c r="GL167" s="15"/>
      <c r="GM167" s="15"/>
      <c r="GN167" s="15"/>
      <c r="GO167" s="15"/>
      <c r="GP167" s="15"/>
      <c r="GQ167" s="15"/>
      <c r="GR167" s="15"/>
      <c r="GS167" s="15"/>
      <c r="GT167" s="15"/>
      <c r="GU167" s="15"/>
      <c r="GV167" s="15"/>
      <c r="GW167" s="15"/>
      <c r="GX167" s="15"/>
      <c r="GY167" s="15"/>
      <c r="GZ167" s="15"/>
      <c r="HA167" s="15"/>
      <c r="HB167" s="15"/>
      <c r="HC167" s="15"/>
      <c r="HD167" s="15"/>
      <c r="HE167" s="15"/>
      <c r="HF167" s="15"/>
      <c r="HG167" s="15"/>
      <c r="HH167" s="15"/>
      <c r="HI167" s="15"/>
      <c r="HJ167" s="15"/>
      <c r="HK167" s="15"/>
      <c r="HL167" s="15"/>
      <c r="HM167" s="15"/>
      <c r="HN167" s="15"/>
      <c r="HO167" s="15"/>
      <c r="HP167" s="15"/>
      <c r="HQ167" s="15"/>
      <c r="HR167" s="15"/>
      <c r="HS167" s="15"/>
      <c r="HT167" s="15"/>
      <c r="HU167" s="15"/>
      <c r="HV167" s="15"/>
      <c r="HW167" s="15"/>
      <c r="HX167" s="15"/>
      <c r="HY167" s="15"/>
      <c r="HZ167" s="15"/>
      <c r="IA167" s="15"/>
      <c r="IB167" s="15"/>
      <c r="IC167" s="15"/>
      <c r="ID167" s="15"/>
      <c r="IE167" s="15"/>
      <c r="IF167" s="15"/>
      <c r="IG167" s="15"/>
      <c r="IH167" s="15"/>
      <c r="II167" s="15"/>
    </row>
    <row r="168" spans="1:243" s="20" customFormat="1" ht="63" customHeight="1" x14ac:dyDescent="0.2">
      <c r="A168" s="448" t="s">
        <v>10</v>
      </c>
      <c r="B168" s="752" t="s">
        <v>6</v>
      </c>
      <c r="C168" s="745" t="s">
        <v>10</v>
      </c>
      <c r="D168" s="775" t="s">
        <v>159</v>
      </c>
      <c r="E168" s="738" t="s">
        <v>25</v>
      </c>
      <c r="F168" s="107" t="s">
        <v>7</v>
      </c>
      <c r="G168" s="253">
        <v>15</v>
      </c>
      <c r="H168" s="242"/>
      <c r="I168" s="213">
        <v>0</v>
      </c>
      <c r="J168" s="213">
        <v>0</v>
      </c>
      <c r="K168" s="186" t="s">
        <v>192</v>
      </c>
      <c r="L168" s="161"/>
      <c r="M168" s="161"/>
      <c r="N168" s="161"/>
      <c r="O168" s="73"/>
      <c r="P168" s="191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  <c r="AV168" s="19"/>
      <c r="AW168" s="19"/>
      <c r="AX168" s="19"/>
      <c r="AY168" s="19"/>
      <c r="AZ168" s="19"/>
      <c r="BA168" s="19"/>
      <c r="BB168" s="19"/>
      <c r="BC168" s="19"/>
      <c r="BD168" s="19"/>
      <c r="BE168" s="19"/>
      <c r="BF168" s="19"/>
      <c r="BG168" s="19"/>
      <c r="BH168" s="19"/>
      <c r="BI168" s="19"/>
      <c r="BJ168" s="19"/>
      <c r="BK168" s="19"/>
      <c r="BL168" s="19"/>
      <c r="BM168" s="19"/>
      <c r="BN168" s="19"/>
      <c r="BO168" s="19"/>
      <c r="BP168" s="19"/>
      <c r="BQ168" s="19"/>
      <c r="BR168" s="19"/>
      <c r="BS168" s="19"/>
      <c r="BT168" s="19"/>
      <c r="BU168" s="19"/>
      <c r="BV168" s="19"/>
      <c r="BW168" s="19"/>
      <c r="BX168" s="19"/>
      <c r="BY168" s="19"/>
      <c r="BZ168" s="19"/>
      <c r="CA168" s="19"/>
      <c r="CB168" s="19"/>
      <c r="CC168" s="19"/>
      <c r="CD168" s="19"/>
      <c r="CE168" s="19"/>
      <c r="CF168" s="19"/>
      <c r="CG168" s="19"/>
      <c r="CH168" s="19"/>
      <c r="CI168" s="19"/>
      <c r="CJ168" s="19"/>
      <c r="CK168" s="19"/>
      <c r="CL168" s="19"/>
      <c r="CM168" s="19"/>
      <c r="CN168" s="19"/>
      <c r="CO168" s="19"/>
      <c r="CP168" s="19"/>
      <c r="CQ168" s="19"/>
      <c r="CR168" s="19"/>
      <c r="CS168" s="19"/>
      <c r="CT168" s="19"/>
      <c r="CU168" s="19"/>
      <c r="CV168" s="19"/>
      <c r="CW168" s="19"/>
      <c r="CX168" s="19"/>
      <c r="CY168" s="19"/>
      <c r="CZ168" s="19"/>
      <c r="DA168" s="19"/>
      <c r="DB168" s="19"/>
      <c r="DC168" s="19"/>
      <c r="DD168" s="19"/>
      <c r="DE168" s="19"/>
      <c r="DF168" s="19"/>
      <c r="DG168" s="19"/>
      <c r="DH168" s="19"/>
      <c r="DI168" s="19"/>
      <c r="DJ168" s="19"/>
      <c r="DK168" s="19"/>
      <c r="DL168" s="19"/>
      <c r="DM168" s="19"/>
      <c r="DN168" s="19"/>
      <c r="DO168" s="19"/>
      <c r="DP168" s="19"/>
      <c r="DQ168" s="19"/>
      <c r="DR168" s="19"/>
      <c r="DS168" s="19"/>
      <c r="DT168" s="19"/>
      <c r="DU168" s="19"/>
      <c r="DV168" s="19"/>
      <c r="DW168" s="19"/>
      <c r="DX168" s="19"/>
      <c r="DY168" s="19"/>
      <c r="DZ168" s="19"/>
      <c r="EA168" s="19"/>
      <c r="EB168" s="19"/>
      <c r="EC168" s="19"/>
      <c r="ED168" s="19"/>
      <c r="EE168" s="19"/>
      <c r="EF168" s="19"/>
      <c r="EG168" s="19"/>
      <c r="EH168" s="19"/>
      <c r="EI168" s="19"/>
      <c r="EJ168" s="19"/>
      <c r="EK168" s="19"/>
      <c r="EL168" s="19"/>
      <c r="EM168" s="19"/>
      <c r="EN168" s="19"/>
      <c r="EO168" s="19"/>
      <c r="EP168" s="19"/>
      <c r="EQ168" s="19"/>
      <c r="ER168" s="19"/>
      <c r="ES168" s="19"/>
      <c r="ET168" s="19"/>
      <c r="EU168" s="19"/>
      <c r="EV168" s="19"/>
      <c r="EW168" s="19"/>
      <c r="EX168" s="19"/>
      <c r="EY168" s="19"/>
      <c r="EZ168" s="19"/>
      <c r="FA168" s="19"/>
      <c r="FB168" s="19"/>
      <c r="FC168" s="19"/>
      <c r="FD168" s="19"/>
      <c r="FE168" s="19"/>
      <c r="FF168" s="19"/>
      <c r="FG168" s="19"/>
      <c r="FH168" s="19"/>
      <c r="FI168" s="19"/>
      <c r="FJ168" s="19"/>
      <c r="FK168" s="19"/>
      <c r="FL168" s="19"/>
      <c r="FM168" s="19"/>
      <c r="FN168" s="19"/>
      <c r="FO168" s="19"/>
      <c r="FP168" s="19"/>
      <c r="FQ168" s="19"/>
      <c r="FR168" s="19"/>
      <c r="FS168" s="19"/>
      <c r="FT168" s="19"/>
      <c r="FU168" s="19"/>
      <c r="FV168" s="19"/>
      <c r="FW168" s="19"/>
      <c r="FX168" s="19"/>
      <c r="FY168" s="19"/>
      <c r="FZ168" s="19"/>
      <c r="GA168" s="19"/>
      <c r="GB168" s="19"/>
      <c r="GC168" s="19"/>
      <c r="GD168" s="19"/>
      <c r="GE168" s="19"/>
      <c r="GF168" s="19"/>
      <c r="GG168" s="19"/>
      <c r="GH168" s="19"/>
      <c r="GI168" s="19"/>
      <c r="GJ168" s="19"/>
      <c r="GK168" s="19"/>
      <c r="GL168" s="19"/>
      <c r="GM168" s="19"/>
      <c r="GN168" s="19"/>
      <c r="GO168" s="19"/>
      <c r="GP168" s="19"/>
      <c r="GQ168" s="19"/>
      <c r="GR168" s="19"/>
      <c r="GS168" s="19"/>
      <c r="GT168" s="19"/>
      <c r="GU168" s="19"/>
      <c r="GV168" s="19"/>
      <c r="GW168" s="19"/>
      <c r="GX168" s="19"/>
      <c r="GY168" s="19"/>
      <c r="GZ168" s="19"/>
      <c r="HA168" s="19"/>
      <c r="HB168" s="19"/>
      <c r="HC168" s="19"/>
      <c r="HD168" s="19"/>
      <c r="HE168" s="19"/>
      <c r="HF168" s="19"/>
      <c r="HG168" s="19"/>
      <c r="HH168" s="19"/>
      <c r="HI168" s="19"/>
      <c r="HJ168" s="19"/>
      <c r="HK168" s="19"/>
      <c r="HL168" s="19"/>
      <c r="HM168" s="19"/>
      <c r="HN168" s="19"/>
      <c r="HO168" s="19"/>
      <c r="HP168" s="19"/>
      <c r="HQ168" s="19"/>
      <c r="HR168" s="19"/>
      <c r="HS168" s="19"/>
      <c r="HT168" s="19"/>
      <c r="HU168" s="19"/>
      <c r="HV168" s="19"/>
      <c r="HW168" s="19"/>
      <c r="HX168" s="19"/>
      <c r="HY168" s="19"/>
      <c r="HZ168" s="19"/>
      <c r="IA168" s="19"/>
      <c r="IB168" s="19"/>
      <c r="IC168" s="19"/>
      <c r="ID168" s="19"/>
      <c r="IE168" s="19"/>
      <c r="IF168" s="19"/>
      <c r="IG168" s="19"/>
      <c r="IH168" s="19"/>
      <c r="II168" s="19"/>
    </row>
    <row r="169" spans="1:243" s="18" customFormat="1" ht="23.25" customHeight="1" x14ac:dyDescent="0.2">
      <c r="A169" s="448"/>
      <c r="B169" s="752"/>
      <c r="C169" s="745"/>
      <c r="D169" s="775"/>
      <c r="E169" s="738"/>
      <c r="F169" s="106" t="s">
        <v>65</v>
      </c>
      <c r="G169" s="72">
        <f t="shared" ref="G169:J169" si="50">SUM(G168)</f>
        <v>15</v>
      </c>
      <c r="H169" s="396">
        <f t="shared" si="50"/>
        <v>0</v>
      </c>
      <c r="I169" s="72">
        <f t="shared" si="50"/>
        <v>0</v>
      </c>
      <c r="J169" s="72">
        <f t="shared" si="50"/>
        <v>0</v>
      </c>
      <c r="K169" s="713"/>
      <c r="L169" s="714"/>
      <c r="M169" s="714"/>
      <c r="N169" s="715"/>
      <c r="O169" s="29"/>
      <c r="P169" s="30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F169" s="17"/>
      <c r="AG169" s="17"/>
      <c r="AH169" s="17"/>
      <c r="AI169" s="17"/>
      <c r="AJ169" s="17"/>
      <c r="AK169" s="17"/>
      <c r="AL169" s="17"/>
      <c r="AM169" s="17"/>
      <c r="AN169" s="17"/>
      <c r="AO169" s="17"/>
      <c r="AP169" s="17"/>
      <c r="AQ169" s="17"/>
      <c r="AR169" s="17"/>
      <c r="AS169" s="17"/>
      <c r="AT169" s="17"/>
      <c r="AU169" s="17"/>
      <c r="AV169" s="17"/>
      <c r="AW169" s="17"/>
      <c r="AX169" s="17"/>
      <c r="AY169" s="17"/>
      <c r="AZ169" s="17"/>
      <c r="BA169" s="17"/>
      <c r="BB169" s="17"/>
      <c r="BC169" s="17"/>
      <c r="BD169" s="17"/>
      <c r="BE169" s="17"/>
      <c r="BF169" s="17"/>
      <c r="BG169" s="17"/>
      <c r="BH169" s="17"/>
      <c r="BI169" s="17"/>
      <c r="BJ169" s="17"/>
      <c r="BK169" s="17"/>
      <c r="BL169" s="17"/>
      <c r="BM169" s="17"/>
      <c r="BN169" s="17"/>
      <c r="BO169" s="17"/>
      <c r="BP169" s="17"/>
      <c r="BQ169" s="17"/>
      <c r="BR169" s="17"/>
      <c r="BS169" s="17"/>
      <c r="BT169" s="17"/>
      <c r="BU169" s="17"/>
      <c r="BV169" s="17"/>
      <c r="BW169" s="17"/>
      <c r="BX169" s="17"/>
      <c r="BY169" s="17"/>
      <c r="BZ169" s="17"/>
      <c r="CA169" s="17"/>
      <c r="CB169" s="17"/>
      <c r="CC169" s="17"/>
      <c r="CD169" s="17"/>
      <c r="CE169" s="17"/>
      <c r="CF169" s="17"/>
      <c r="CG169" s="17"/>
      <c r="CH169" s="17"/>
      <c r="CI169" s="17"/>
      <c r="CJ169" s="17"/>
      <c r="CK169" s="17"/>
      <c r="CL169" s="17"/>
      <c r="CM169" s="17"/>
      <c r="CN169" s="17"/>
      <c r="CO169" s="17"/>
      <c r="CP169" s="17"/>
      <c r="CQ169" s="17"/>
      <c r="CR169" s="17"/>
      <c r="CS169" s="17"/>
      <c r="CT169" s="17"/>
      <c r="CU169" s="17"/>
      <c r="CV169" s="17"/>
      <c r="CW169" s="17"/>
      <c r="CX169" s="17"/>
      <c r="CY169" s="17"/>
      <c r="CZ169" s="17"/>
      <c r="DA169" s="17"/>
      <c r="DB169" s="17"/>
      <c r="DC169" s="17"/>
      <c r="DD169" s="17"/>
      <c r="DE169" s="17"/>
      <c r="DF169" s="17"/>
      <c r="DG169" s="17"/>
      <c r="DH169" s="17"/>
      <c r="DI169" s="17"/>
      <c r="DJ169" s="17"/>
      <c r="DK169" s="17"/>
      <c r="DL169" s="17"/>
      <c r="DM169" s="17"/>
      <c r="DN169" s="17"/>
      <c r="DO169" s="17"/>
      <c r="DP169" s="17"/>
      <c r="DQ169" s="17"/>
      <c r="DR169" s="17"/>
      <c r="DS169" s="17"/>
      <c r="DT169" s="17"/>
      <c r="DU169" s="17"/>
      <c r="DV169" s="17"/>
      <c r="DW169" s="17"/>
      <c r="DX169" s="17"/>
      <c r="DY169" s="17"/>
      <c r="DZ169" s="17"/>
      <c r="EA169" s="17"/>
      <c r="EB169" s="17"/>
      <c r="EC169" s="17"/>
      <c r="ED169" s="17"/>
      <c r="EE169" s="17"/>
      <c r="EF169" s="17"/>
      <c r="EG169" s="17"/>
      <c r="EH169" s="17"/>
      <c r="EI169" s="17"/>
      <c r="EJ169" s="17"/>
      <c r="EK169" s="17"/>
      <c r="EL169" s="17"/>
      <c r="EM169" s="17"/>
      <c r="EN169" s="17"/>
      <c r="EO169" s="17"/>
      <c r="EP169" s="17"/>
      <c r="EQ169" s="17"/>
      <c r="ER169" s="17"/>
      <c r="ES169" s="17"/>
      <c r="ET169" s="17"/>
      <c r="EU169" s="17"/>
      <c r="EV169" s="17"/>
      <c r="EW169" s="17"/>
      <c r="EX169" s="17"/>
      <c r="EY169" s="17"/>
      <c r="EZ169" s="17"/>
      <c r="FA169" s="17"/>
      <c r="FB169" s="17"/>
      <c r="FC169" s="17"/>
      <c r="FD169" s="17"/>
      <c r="FE169" s="17"/>
      <c r="FF169" s="17"/>
      <c r="FG169" s="17"/>
      <c r="FH169" s="17"/>
      <c r="FI169" s="17"/>
      <c r="FJ169" s="17"/>
      <c r="FK169" s="17"/>
      <c r="FL169" s="17"/>
      <c r="FM169" s="17"/>
      <c r="FN169" s="17"/>
      <c r="FO169" s="17"/>
      <c r="FP169" s="17"/>
      <c r="FQ169" s="17"/>
      <c r="FR169" s="17"/>
      <c r="FS169" s="17"/>
      <c r="FT169" s="17"/>
      <c r="FU169" s="17"/>
      <c r="FV169" s="17"/>
      <c r="FW169" s="17"/>
      <c r="FX169" s="17"/>
      <c r="FY169" s="17"/>
      <c r="FZ169" s="17"/>
      <c r="GA169" s="17"/>
      <c r="GB169" s="17"/>
      <c r="GC169" s="17"/>
      <c r="GD169" s="17"/>
      <c r="GE169" s="17"/>
      <c r="GF169" s="17"/>
      <c r="GG169" s="17"/>
      <c r="GH169" s="17"/>
      <c r="GI169" s="17"/>
      <c r="GJ169" s="17"/>
      <c r="GK169" s="17"/>
      <c r="GL169" s="17"/>
      <c r="GM169" s="17"/>
      <c r="GN169" s="17"/>
      <c r="GO169" s="17"/>
      <c r="GP169" s="17"/>
      <c r="GQ169" s="17"/>
      <c r="GR169" s="17"/>
      <c r="GS169" s="17"/>
      <c r="GT169" s="17"/>
      <c r="GU169" s="17"/>
      <c r="GV169" s="17"/>
      <c r="GW169" s="17"/>
      <c r="GX169" s="17"/>
      <c r="GY169" s="17"/>
      <c r="GZ169" s="17"/>
      <c r="HA169" s="17"/>
      <c r="HB169" s="17"/>
      <c r="HC169" s="17"/>
      <c r="HD169" s="17"/>
      <c r="HE169" s="17"/>
      <c r="HF169" s="17"/>
      <c r="HG169" s="17"/>
      <c r="HH169" s="17"/>
      <c r="HI169" s="17"/>
      <c r="HJ169" s="17"/>
      <c r="HK169" s="17"/>
      <c r="HL169" s="17"/>
      <c r="HM169" s="17"/>
      <c r="HN169" s="17"/>
      <c r="HO169" s="17"/>
      <c r="HP169" s="17"/>
      <c r="HQ169" s="17"/>
      <c r="HR169" s="17"/>
      <c r="HS169" s="17"/>
      <c r="HT169" s="17"/>
      <c r="HU169" s="17"/>
      <c r="HV169" s="17"/>
      <c r="HW169" s="17"/>
      <c r="HX169" s="17"/>
      <c r="HY169" s="17"/>
      <c r="HZ169" s="17"/>
      <c r="IA169" s="17"/>
      <c r="IB169" s="17"/>
      <c r="IC169" s="17"/>
      <c r="ID169" s="17"/>
      <c r="IE169" s="17"/>
      <c r="IF169" s="17"/>
      <c r="IG169" s="17"/>
      <c r="IH169" s="17"/>
      <c r="II169" s="17"/>
    </row>
    <row r="170" spans="1:243" s="14" customFormat="1" ht="77.25" customHeight="1" x14ac:dyDescent="0.25">
      <c r="A170" s="834" t="s">
        <v>10</v>
      </c>
      <c r="B170" s="504" t="s">
        <v>6</v>
      </c>
      <c r="C170" s="836" t="s">
        <v>12</v>
      </c>
      <c r="D170" s="838" t="s">
        <v>141</v>
      </c>
      <c r="E170" s="738" t="s">
        <v>25</v>
      </c>
      <c r="F170" s="112" t="s">
        <v>7</v>
      </c>
      <c r="G170" s="247">
        <v>4</v>
      </c>
      <c r="H170" s="236">
        <v>4</v>
      </c>
      <c r="I170" s="130">
        <v>50</v>
      </c>
      <c r="J170" s="130">
        <v>300</v>
      </c>
      <c r="K170" s="113" t="s">
        <v>193</v>
      </c>
      <c r="L170" s="163">
        <v>100</v>
      </c>
      <c r="M170" s="163">
        <v>100</v>
      </c>
      <c r="N170" s="163">
        <v>100</v>
      </c>
      <c r="O170" s="60"/>
      <c r="P170" s="194"/>
      <c r="Q170" s="195"/>
      <c r="R170" s="195"/>
    </row>
    <row r="171" spans="1:243" s="14" customFormat="1" ht="29.25" customHeight="1" x14ac:dyDescent="0.2">
      <c r="A171" s="835"/>
      <c r="B171" s="506"/>
      <c r="C171" s="837"/>
      <c r="D171" s="839"/>
      <c r="E171" s="738"/>
      <c r="F171" s="114" t="s">
        <v>65</v>
      </c>
      <c r="G171" s="115">
        <f t="shared" ref="G171:J171" si="51">SUM(G170)</f>
        <v>4</v>
      </c>
      <c r="H171" s="115">
        <f t="shared" si="51"/>
        <v>4</v>
      </c>
      <c r="I171" s="115">
        <f t="shared" si="51"/>
        <v>50</v>
      </c>
      <c r="J171" s="115">
        <f t="shared" si="51"/>
        <v>300</v>
      </c>
      <c r="K171" s="784"/>
      <c r="L171" s="785"/>
      <c r="M171" s="785"/>
      <c r="N171" s="786"/>
      <c r="O171" s="60"/>
      <c r="P171" s="60"/>
      <c r="Q171" s="60"/>
      <c r="R171" s="60"/>
    </row>
    <row r="172" spans="1:243" s="18" customFormat="1" ht="23.25" customHeight="1" x14ac:dyDescent="0.2">
      <c r="A172" s="69" t="s">
        <v>10</v>
      </c>
      <c r="B172" s="74" t="s">
        <v>6</v>
      </c>
      <c r="C172" s="831" t="s">
        <v>67</v>
      </c>
      <c r="D172" s="832"/>
      <c r="E172" s="832"/>
      <c r="F172" s="833"/>
      <c r="G172" s="297">
        <f>SUM(G164+G167+G169+G171)</f>
        <v>424</v>
      </c>
      <c r="H172" s="297">
        <f t="shared" ref="H172:J172" si="52">SUM(H164+H167+H169+H171)</f>
        <v>409.9</v>
      </c>
      <c r="I172" s="297">
        <f t="shared" si="52"/>
        <v>502</v>
      </c>
      <c r="J172" s="297">
        <f t="shared" si="52"/>
        <v>753</v>
      </c>
      <c r="K172" s="753"/>
      <c r="L172" s="754"/>
      <c r="M172" s="754"/>
      <c r="N172" s="755"/>
      <c r="O172" s="29"/>
      <c r="P172" s="30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17"/>
      <c r="AV172" s="17"/>
      <c r="AW172" s="17"/>
      <c r="AX172" s="17"/>
      <c r="AY172" s="17"/>
      <c r="AZ172" s="17"/>
      <c r="BA172" s="17"/>
      <c r="BB172" s="17"/>
      <c r="BC172" s="17"/>
      <c r="BD172" s="17"/>
      <c r="BE172" s="17"/>
      <c r="BF172" s="17"/>
      <c r="BG172" s="17"/>
      <c r="BH172" s="17"/>
      <c r="BI172" s="17"/>
      <c r="BJ172" s="17"/>
      <c r="BK172" s="17"/>
      <c r="BL172" s="17"/>
      <c r="BM172" s="17"/>
      <c r="BN172" s="17"/>
      <c r="BO172" s="17"/>
      <c r="BP172" s="17"/>
      <c r="BQ172" s="17"/>
      <c r="BR172" s="17"/>
      <c r="BS172" s="17"/>
      <c r="BT172" s="17"/>
      <c r="BU172" s="17"/>
      <c r="BV172" s="17"/>
      <c r="BW172" s="17"/>
      <c r="BX172" s="17"/>
      <c r="BY172" s="17"/>
      <c r="BZ172" s="17"/>
      <c r="CA172" s="17"/>
      <c r="CB172" s="17"/>
      <c r="CC172" s="17"/>
      <c r="CD172" s="17"/>
      <c r="CE172" s="17"/>
      <c r="CF172" s="17"/>
      <c r="CG172" s="17"/>
      <c r="CH172" s="17"/>
      <c r="CI172" s="17"/>
      <c r="CJ172" s="17"/>
      <c r="CK172" s="17"/>
      <c r="CL172" s="17"/>
      <c r="CM172" s="17"/>
      <c r="CN172" s="17"/>
      <c r="CO172" s="17"/>
      <c r="CP172" s="17"/>
      <c r="CQ172" s="17"/>
      <c r="CR172" s="17"/>
      <c r="CS172" s="17"/>
      <c r="CT172" s="17"/>
      <c r="CU172" s="17"/>
      <c r="CV172" s="17"/>
      <c r="CW172" s="17"/>
      <c r="CX172" s="17"/>
      <c r="CY172" s="17"/>
      <c r="CZ172" s="17"/>
      <c r="DA172" s="17"/>
      <c r="DB172" s="17"/>
      <c r="DC172" s="17"/>
      <c r="DD172" s="17"/>
      <c r="DE172" s="17"/>
      <c r="DF172" s="17"/>
      <c r="DG172" s="17"/>
      <c r="DH172" s="17"/>
      <c r="DI172" s="17"/>
      <c r="DJ172" s="17"/>
      <c r="DK172" s="17"/>
      <c r="DL172" s="17"/>
      <c r="DM172" s="17"/>
      <c r="DN172" s="17"/>
      <c r="DO172" s="17"/>
      <c r="DP172" s="17"/>
      <c r="DQ172" s="17"/>
      <c r="DR172" s="17"/>
      <c r="DS172" s="17"/>
      <c r="DT172" s="17"/>
      <c r="DU172" s="17"/>
      <c r="DV172" s="17"/>
      <c r="DW172" s="17"/>
      <c r="DX172" s="17"/>
      <c r="DY172" s="17"/>
      <c r="DZ172" s="17"/>
      <c r="EA172" s="17"/>
      <c r="EB172" s="17"/>
      <c r="EC172" s="17"/>
      <c r="ED172" s="17"/>
      <c r="EE172" s="17"/>
      <c r="EF172" s="17"/>
      <c r="EG172" s="17"/>
      <c r="EH172" s="17"/>
      <c r="EI172" s="17"/>
      <c r="EJ172" s="17"/>
      <c r="EK172" s="17"/>
      <c r="EL172" s="17"/>
      <c r="EM172" s="17"/>
      <c r="EN172" s="17"/>
      <c r="EO172" s="17"/>
      <c r="EP172" s="17"/>
      <c r="EQ172" s="17"/>
      <c r="ER172" s="17"/>
      <c r="ES172" s="17"/>
      <c r="ET172" s="17"/>
      <c r="EU172" s="17"/>
      <c r="EV172" s="17"/>
      <c r="EW172" s="17"/>
      <c r="EX172" s="17"/>
      <c r="EY172" s="17"/>
      <c r="EZ172" s="17"/>
      <c r="FA172" s="17"/>
      <c r="FB172" s="17"/>
      <c r="FC172" s="17"/>
      <c r="FD172" s="17"/>
      <c r="FE172" s="17"/>
      <c r="FF172" s="17"/>
      <c r="FG172" s="17"/>
      <c r="FH172" s="17"/>
      <c r="FI172" s="17"/>
      <c r="FJ172" s="17"/>
      <c r="FK172" s="17"/>
      <c r="FL172" s="17"/>
      <c r="FM172" s="17"/>
      <c r="FN172" s="17"/>
      <c r="FO172" s="17"/>
      <c r="FP172" s="17"/>
      <c r="FQ172" s="17"/>
      <c r="FR172" s="17"/>
      <c r="FS172" s="17"/>
      <c r="FT172" s="17"/>
      <c r="FU172" s="17"/>
      <c r="FV172" s="17"/>
      <c r="FW172" s="17"/>
      <c r="FX172" s="17"/>
      <c r="FY172" s="17"/>
      <c r="FZ172" s="17"/>
      <c r="GA172" s="17"/>
      <c r="GB172" s="17"/>
      <c r="GC172" s="17"/>
      <c r="GD172" s="17"/>
      <c r="GE172" s="17"/>
      <c r="GF172" s="17"/>
      <c r="GG172" s="17"/>
      <c r="GH172" s="17"/>
      <c r="GI172" s="17"/>
      <c r="GJ172" s="17"/>
      <c r="GK172" s="17"/>
      <c r="GL172" s="17"/>
      <c r="GM172" s="17"/>
      <c r="GN172" s="17"/>
      <c r="GO172" s="17"/>
      <c r="GP172" s="17"/>
      <c r="GQ172" s="17"/>
      <c r="GR172" s="17"/>
      <c r="GS172" s="17"/>
      <c r="GT172" s="17"/>
      <c r="GU172" s="17"/>
      <c r="GV172" s="17"/>
      <c r="GW172" s="17"/>
      <c r="GX172" s="17"/>
      <c r="GY172" s="17"/>
      <c r="GZ172" s="17"/>
      <c r="HA172" s="17"/>
      <c r="HB172" s="17"/>
      <c r="HC172" s="17"/>
      <c r="HD172" s="17"/>
      <c r="HE172" s="17"/>
      <c r="HF172" s="17"/>
      <c r="HG172" s="17"/>
      <c r="HH172" s="17"/>
      <c r="HI172" s="17"/>
      <c r="HJ172" s="17"/>
      <c r="HK172" s="17"/>
      <c r="HL172" s="17"/>
      <c r="HM172" s="17"/>
      <c r="HN172" s="17"/>
      <c r="HO172" s="17"/>
      <c r="HP172" s="17"/>
      <c r="HQ172" s="17"/>
      <c r="HR172" s="17"/>
      <c r="HS172" s="17"/>
      <c r="HT172" s="17"/>
      <c r="HU172" s="17"/>
      <c r="HV172" s="17"/>
      <c r="HW172" s="17"/>
      <c r="HX172" s="17"/>
      <c r="HY172" s="17"/>
      <c r="HZ172" s="17"/>
      <c r="IA172" s="17"/>
      <c r="IB172" s="17"/>
      <c r="IC172" s="17"/>
      <c r="ID172" s="17"/>
      <c r="IE172" s="17"/>
      <c r="IF172" s="17"/>
      <c r="IG172" s="17"/>
      <c r="IH172" s="17"/>
      <c r="II172" s="17"/>
    </row>
    <row r="173" spans="1:243" s="18" customFormat="1" ht="23.25" customHeight="1" x14ac:dyDescent="0.2">
      <c r="A173" s="69" t="s">
        <v>10</v>
      </c>
      <c r="B173" s="70" t="s">
        <v>8</v>
      </c>
      <c r="C173" s="139" t="s">
        <v>68</v>
      </c>
      <c r="D173" s="139"/>
      <c r="E173" s="139"/>
      <c r="F173" s="139"/>
      <c r="G173" s="300"/>
      <c r="H173" s="400"/>
      <c r="I173" s="139"/>
      <c r="J173" s="139"/>
      <c r="K173" s="139"/>
      <c r="L173" s="139"/>
      <c r="M173" s="139"/>
      <c r="N173" s="139"/>
      <c r="O173" s="29"/>
      <c r="P173" s="30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  <c r="AX173" s="17"/>
      <c r="AY173" s="17"/>
      <c r="AZ173" s="17"/>
      <c r="BA173" s="17"/>
      <c r="BB173" s="17"/>
      <c r="BC173" s="17"/>
      <c r="BD173" s="17"/>
      <c r="BE173" s="17"/>
      <c r="BF173" s="17"/>
      <c r="BG173" s="17"/>
      <c r="BH173" s="17"/>
      <c r="BI173" s="17"/>
      <c r="BJ173" s="17"/>
      <c r="BK173" s="17"/>
      <c r="BL173" s="17"/>
      <c r="BM173" s="17"/>
      <c r="BN173" s="17"/>
      <c r="BO173" s="17"/>
      <c r="BP173" s="17"/>
      <c r="BQ173" s="17"/>
      <c r="BR173" s="17"/>
      <c r="BS173" s="17"/>
      <c r="BT173" s="17"/>
      <c r="BU173" s="17"/>
      <c r="BV173" s="17"/>
      <c r="BW173" s="17"/>
      <c r="BX173" s="17"/>
      <c r="BY173" s="17"/>
      <c r="BZ173" s="17"/>
      <c r="CA173" s="17"/>
      <c r="CB173" s="17"/>
      <c r="CC173" s="17"/>
      <c r="CD173" s="17"/>
      <c r="CE173" s="17"/>
      <c r="CF173" s="17"/>
      <c r="CG173" s="17"/>
      <c r="CH173" s="17"/>
      <c r="CI173" s="17"/>
      <c r="CJ173" s="17"/>
      <c r="CK173" s="17"/>
      <c r="CL173" s="17"/>
      <c r="CM173" s="17"/>
      <c r="CN173" s="17"/>
      <c r="CO173" s="17"/>
      <c r="CP173" s="17"/>
      <c r="CQ173" s="17"/>
      <c r="CR173" s="17"/>
      <c r="CS173" s="17"/>
      <c r="CT173" s="17"/>
      <c r="CU173" s="17"/>
      <c r="CV173" s="17"/>
      <c r="CW173" s="17"/>
      <c r="CX173" s="17"/>
      <c r="CY173" s="17"/>
      <c r="CZ173" s="17"/>
      <c r="DA173" s="17"/>
      <c r="DB173" s="17"/>
      <c r="DC173" s="17"/>
      <c r="DD173" s="17"/>
      <c r="DE173" s="17"/>
      <c r="DF173" s="17"/>
      <c r="DG173" s="17"/>
      <c r="DH173" s="17"/>
      <c r="DI173" s="17"/>
      <c r="DJ173" s="17"/>
      <c r="DK173" s="17"/>
      <c r="DL173" s="17"/>
      <c r="DM173" s="17"/>
      <c r="DN173" s="17"/>
      <c r="DO173" s="17"/>
      <c r="DP173" s="17"/>
      <c r="DQ173" s="17"/>
      <c r="DR173" s="17"/>
      <c r="DS173" s="17"/>
      <c r="DT173" s="17"/>
      <c r="DU173" s="17"/>
      <c r="DV173" s="17"/>
      <c r="DW173" s="17"/>
      <c r="DX173" s="17"/>
      <c r="DY173" s="17"/>
      <c r="DZ173" s="17"/>
      <c r="EA173" s="17"/>
      <c r="EB173" s="17"/>
      <c r="EC173" s="17"/>
      <c r="ED173" s="17"/>
      <c r="EE173" s="17"/>
      <c r="EF173" s="17"/>
      <c r="EG173" s="17"/>
      <c r="EH173" s="17"/>
      <c r="EI173" s="17"/>
      <c r="EJ173" s="17"/>
      <c r="EK173" s="17"/>
      <c r="EL173" s="17"/>
      <c r="EM173" s="17"/>
      <c r="EN173" s="17"/>
      <c r="EO173" s="17"/>
      <c r="EP173" s="17"/>
      <c r="EQ173" s="17"/>
      <c r="ER173" s="17"/>
      <c r="ES173" s="17"/>
      <c r="ET173" s="17"/>
      <c r="EU173" s="17"/>
      <c r="EV173" s="17"/>
      <c r="EW173" s="17"/>
      <c r="EX173" s="17"/>
      <c r="EY173" s="17"/>
      <c r="EZ173" s="17"/>
      <c r="FA173" s="17"/>
      <c r="FB173" s="17"/>
      <c r="FC173" s="17"/>
      <c r="FD173" s="17"/>
      <c r="FE173" s="17"/>
      <c r="FF173" s="17"/>
      <c r="FG173" s="17"/>
      <c r="FH173" s="17"/>
      <c r="FI173" s="17"/>
      <c r="FJ173" s="17"/>
      <c r="FK173" s="17"/>
      <c r="FL173" s="17"/>
      <c r="FM173" s="17"/>
      <c r="FN173" s="17"/>
      <c r="FO173" s="17"/>
      <c r="FP173" s="17"/>
      <c r="FQ173" s="17"/>
      <c r="FR173" s="17"/>
      <c r="FS173" s="17"/>
      <c r="FT173" s="17"/>
      <c r="FU173" s="17"/>
      <c r="FV173" s="17"/>
      <c r="FW173" s="17"/>
      <c r="FX173" s="17"/>
      <c r="FY173" s="17"/>
      <c r="FZ173" s="17"/>
      <c r="GA173" s="17"/>
      <c r="GB173" s="17"/>
      <c r="GC173" s="17"/>
      <c r="GD173" s="17"/>
      <c r="GE173" s="17"/>
      <c r="GF173" s="17"/>
      <c r="GG173" s="17"/>
      <c r="GH173" s="17"/>
      <c r="GI173" s="17"/>
      <c r="GJ173" s="17"/>
      <c r="GK173" s="17"/>
      <c r="GL173" s="17"/>
      <c r="GM173" s="17"/>
      <c r="GN173" s="17"/>
      <c r="GO173" s="17"/>
      <c r="GP173" s="17"/>
      <c r="GQ173" s="17"/>
      <c r="GR173" s="17"/>
      <c r="GS173" s="17"/>
      <c r="GT173" s="17"/>
      <c r="GU173" s="17"/>
      <c r="GV173" s="17"/>
      <c r="GW173" s="17"/>
      <c r="GX173" s="17"/>
      <c r="GY173" s="17"/>
      <c r="GZ173" s="17"/>
      <c r="HA173" s="17"/>
      <c r="HB173" s="17"/>
      <c r="HC173" s="17"/>
      <c r="HD173" s="17"/>
      <c r="HE173" s="17"/>
      <c r="HF173" s="17"/>
      <c r="HG173" s="17"/>
      <c r="HH173" s="17"/>
      <c r="HI173" s="17"/>
      <c r="HJ173" s="17"/>
      <c r="HK173" s="17"/>
      <c r="HL173" s="17"/>
      <c r="HM173" s="17"/>
      <c r="HN173" s="17"/>
      <c r="HO173" s="17"/>
      <c r="HP173" s="17"/>
      <c r="HQ173" s="17"/>
      <c r="HR173" s="17"/>
      <c r="HS173" s="17"/>
      <c r="HT173" s="17"/>
      <c r="HU173" s="17"/>
      <c r="HV173" s="17"/>
      <c r="HW173" s="17"/>
      <c r="HX173" s="17"/>
      <c r="HY173" s="17"/>
      <c r="HZ173" s="17"/>
      <c r="IA173" s="17"/>
      <c r="IB173" s="17"/>
      <c r="IC173" s="17"/>
      <c r="ID173" s="17"/>
      <c r="IE173" s="17"/>
      <c r="IF173" s="17"/>
      <c r="IG173" s="17"/>
      <c r="IH173" s="17"/>
      <c r="II173" s="17"/>
    </row>
    <row r="174" spans="1:243" s="16" customFormat="1" ht="25.5" customHeight="1" x14ac:dyDescent="0.2">
      <c r="A174" s="448" t="s">
        <v>10</v>
      </c>
      <c r="B174" s="752" t="s">
        <v>8</v>
      </c>
      <c r="C174" s="745" t="s">
        <v>8</v>
      </c>
      <c r="D174" s="739" t="s">
        <v>199</v>
      </c>
      <c r="E174" s="712" t="s">
        <v>132</v>
      </c>
      <c r="F174" s="105" t="s">
        <v>7</v>
      </c>
      <c r="G174" s="252">
        <v>68</v>
      </c>
      <c r="H174" s="242">
        <v>30</v>
      </c>
      <c r="I174" s="157">
        <v>69.5</v>
      </c>
      <c r="J174" s="157">
        <v>30.5</v>
      </c>
      <c r="K174" s="756" t="s">
        <v>195</v>
      </c>
      <c r="L174" s="776">
        <v>22</v>
      </c>
      <c r="M174" s="776">
        <v>20</v>
      </c>
      <c r="N174" s="782">
        <v>4</v>
      </c>
      <c r="O174" s="60"/>
      <c r="P174" s="60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  <c r="DQ174" s="15"/>
      <c r="DR174" s="15"/>
      <c r="DS174" s="15"/>
      <c r="DT174" s="15"/>
      <c r="DU174" s="15"/>
      <c r="DV174" s="15"/>
      <c r="DW174" s="15"/>
      <c r="DX174" s="15"/>
      <c r="DY174" s="15"/>
      <c r="DZ174" s="15"/>
      <c r="EA174" s="15"/>
      <c r="EB174" s="15"/>
      <c r="EC174" s="15"/>
      <c r="ED174" s="15"/>
      <c r="EE174" s="15"/>
      <c r="EF174" s="15"/>
      <c r="EG174" s="15"/>
      <c r="EH174" s="15"/>
      <c r="EI174" s="15"/>
      <c r="EJ174" s="15"/>
      <c r="EK174" s="15"/>
      <c r="EL174" s="15"/>
      <c r="EM174" s="15"/>
      <c r="EN174" s="15"/>
      <c r="EO174" s="15"/>
      <c r="EP174" s="15"/>
      <c r="EQ174" s="15"/>
      <c r="ER174" s="15"/>
      <c r="ES174" s="15"/>
      <c r="ET174" s="15"/>
      <c r="EU174" s="15"/>
      <c r="EV174" s="15"/>
      <c r="EW174" s="15"/>
      <c r="EX174" s="15"/>
      <c r="EY174" s="15"/>
      <c r="EZ174" s="15"/>
      <c r="FA174" s="15"/>
      <c r="FB174" s="15"/>
      <c r="FC174" s="15"/>
      <c r="FD174" s="15"/>
      <c r="FE174" s="15"/>
      <c r="FF174" s="15"/>
      <c r="FG174" s="15"/>
      <c r="FH174" s="15"/>
      <c r="FI174" s="15"/>
      <c r="FJ174" s="15"/>
      <c r="FK174" s="15"/>
      <c r="FL174" s="15"/>
      <c r="FM174" s="15"/>
      <c r="FN174" s="15"/>
      <c r="FO174" s="15"/>
      <c r="FP174" s="15"/>
      <c r="FQ174" s="15"/>
      <c r="FR174" s="15"/>
      <c r="FS174" s="15"/>
      <c r="FT174" s="15"/>
      <c r="FU174" s="15"/>
      <c r="FV174" s="15"/>
      <c r="FW174" s="15"/>
      <c r="FX174" s="15"/>
      <c r="FY174" s="15"/>
      <c r="FZ174" s="15"/>
      <c r="GA174" s="15"/>
      <c r="GB174" s="15"/>
      <c r="GC174" s="15"/>
      <c r="GD174" s="15"/>
      <c r="GE174" s="15"/>
      <c r="GF174" s="15"/>
      <c r="GG174" s="15"/>
      <c r="GH174" s="15"/>
      <c r="GI174" s="15"/>
      <c r="GJ174" s="15"/>
      <c r="GK174" s="15"/>
      <c r="GL174" s="15"/>
      <c r="GM174" s="15"/>
      <c r="GN174" s="15"/>
      <c r="GO174" s="15"/>
      <c r="GP174" s="15"/>
      <c r="GQ174" s="15"/>
      <c r="GR174" s="15"/>
      <c r="GS174" s="15"/>
      <c r="GT174" s="15"/>
      <c r="GU174" s="15"/>
      <c r="GV174" s="15"/>
      <c r="GW174" s="15"/>
      <c r="GX174" s="15"/>
      <c r="GY174" s="15"/>
      <c r="GZ174" s="15"/>
      <c r="HA174" s="15"/>
      <c r="HB174" s="15"/>
      <c r="HC174" s="15"/>
      <c r="HD174" s="15"/>
      <c r="HE174" s="15"/>
      <c r="HF174" s="15"/>
      <c r="HG174" s="15"/>
      <c r="HH174" s="15"/>
      <c r="HI174" s="15"/>
      <c r="HJ174" s="15"/>
      <c r="HK174" s="15"/>
      <c r="HL174" s="15"/>
      <c r="HM174" s="15"/>
      <c r="HN174" s="15"/>
      <c r="HO174" s="15"/>
      <c r="HP174" s="15"/>
      <c r="HQ174" s="15"/>
      <c r="HR174" s="15"/>
      <c r="HS174" s="15"/>
      <c r="HT174" s="15"/>
      <c r="HU174" s="15"/>
      <c r="HV174" s="15"/>
      <c r="HW174" s="15"/>
      <c r="HX174" s="15"/>
      <c r="HY174" s="15"/>
      <c r="HZ174" s="15"/>
      <c r="IA174" s="15"/>
      <c r="IB174" s="15"/>
      <c r="IC174" s="15"/>
      <c r="ID174" s="15"/>
      <c r="IE174" s="15"/>
      <c r="IF174" s="15"/>
      <c r="IG174" s="15"/>
      <c r="IH174" s="15"/>
      <c r="II174" s="15"/>
    </row>
    <row r="175" spans="1:243" s="16" customFormat="1" ht="19.5" customHeight="1" x14ac:dyDescent="0.2">
      <c r="A175" s="448"/>
      <c r="B175" s="752"/>
      <c r="C175" s="745"/>
      <c r="D175" s="739"/>
      <c r="E175" s="712"/>
      <c r="F175" s="108" t="s">
        <v>9</v>
      </c>
      <c r="G175" s="252">
        <v>908.9</v>
      </c>
      <c r="H175" s="232">
        <v>656.8</v>
      </c>
      <c r="I175" s="157">
        <v>600</v>
      </c>
      <c r="J175" s="157">
        <v>100.5</v>
      </c>
      <c r="K175" s="757"/>
      <c r="L175" s="777"/>
      <c r="M175" s="777"/>
      <c r="N175" s="783"/>
      <c r="O175" s="60"/>
      <c r="P175" s="60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  <c r="DQ175" s="15"/>
      <c r="DR175" s="15"/>
      <c r="DS175" s="15"/>
      <c r="DT175" s="15"/>
      <c r="DU175" s="15"/>
      <c r="DV175" s="15"/>
      <c r="DW175" s="15"/>
      <c r="DX175" s="15"/>
      <c r="DY175" s="15"/>
      <c r="DZ175" s="15"/>
      <c r="EA175" s="15"/>
      <c r="EB175" s="15"/>
      <c r="EC175" s="15"/>
      <c r="ED175" s="15"/>
      <c r="EE175" s="15"/>
      <c r="EF175" s="15"/>
      <c r="EG175" s="15"/>
      <c r="EH175" s="15"/>
      <c r="EI175" s="15"/>
      <c r="EJ175" s="15"/>
      <c r="EK175" s="15"/>
      <c r="EL175" s="15"/>
      <c r="EM175" s="15"/>
      <c r="EN175" s="15"/>
      <c r="EO175" s="15"/>
      <c r="EP175" s="15"/>
      <c r="EQ175" s="15"/>
      <c r="ER175" s="15"/>
      <c r="ES175" s="15"/>
      <c r="ET175" s="15"/>
      <c r="EU175" s="15"/>
      <c r="EV175" s="15"/>
      <c r="EW175" s="15"/>
      <c r="EX175" s="15"/>
      <c r="EY175" s="15"/>
      <c r="EZ175" s="15"/>
      <c r="FA175" s="15"/>
      <c r="FB175" s="15"/>
      <c r="FC175" s="15"/>
      <c r="FD175" s="15"/>
      <c r="FE175" s="15"/>
      <c r="FF175" s="15"/>
      <c r="FG175" s="15"/>
      <c r="FH175" s="15"/>
      <c r="FI175" s="15"/>
      <c r="FJ175" s="15"/>
      <c r="FK175" s="15"/>
      <c r="FL175" s="15"/>
      <c r="FM175" s="15"/>
      <c r="FN175" s="15"/>
      <c r="FO175" s="15"/>
      <c r="FP175" s="15"/>
      <c r="FQ175" s="15"/>
      <c r="FR175" s="15"/>
      <c r="FS175" s="15"/>
      <c r="FT175" s="15"/>
      <c r="FU175" s="15"/>
      <c r="FV175" s="15"/>
      <c r="FW175" s="15"/>
      <c r="FX175" s="15"/>
      <c r="FY175" s="15"/>
      <c r="FZ175" s="15"/>
      <c r="GA175" s="15"/>
      <c r="GB175" s="15"/>
      <c r="GC175" s="15"/>
      <c r="GD175" s="15"/>
      <c r="GE175" s="15"/>
      <c r="GF175" s="15"/>
      <c r="GG175" s="15"/>
      <c r="GH175" s="15"/>
      <c r="GI175" s="15"/>
      <c r="GJ175" s="15"/>
      <c r="GK175" s="15"/>
      <c r="GL175" s="15"/>
      <c r="GM175" s="15"/>
      <c r="GN175" s="15"/>
      <c r="GO175" s="15"/>
      <c r="GP175" s="15"/>
      <c r="GQ175" s="15"/>
      <c r="GR175" s="15"/>
      <c r="GS175" s="15"/>
      <c r="GT175" s="15"/>
      <c r="GU175" s="15"/>
      <c r="GV175" s="15"/>
      <c r="GW175" s="15"/>
      <c r="GX175" s="15"/>
      <c r="GY175" s="15"/>
      <c r="GZ175" s="15"/>
      <c r="HA175" s="15"/>
      <c r="HB175" s="15"/>
      <c r="HC175" s="15"/>
      <c r="HD175" s="15"/>
      <c r="HE175" s="15"/>
      <c r="HF175" s="15"/>
      <c r="HG175" s="15"/>
      <c r="HH175" s="15"/>
      <c r="HI175" s="15"/>
      <c r="HJ175" s="15"/>
      <c r="HK175" s="15"/>
      <c r="HL175" s="15"/>
      <c r="HM175" s="15"/>
      <c r="HN175" s="15"/>
      <c r="HO175" s="15"/>
      <c r="HP175" s="15"/>
      <c r="HQ175" s="15"/>
      <c r="HR175" s="15"/>
      <c r="HS175" s="15"/>
      <c r="HT175" s="15"/>
      <c r="HU175" s="15"/>
      <c r="HV175" s="15"/>
      <c r="HW175" s="15"/>
      <c r="HX175" s="15"/>
      <c r="HY175" s="15"/>
      <c r="HZ175" s="15"/>
      <c r="IA175" s="15"/>
      <c r="IB175" s="15"/>
      <c r="IC175" s="15"/>
      <c r="ID175" s="15"/>
      <c r="IE175" s="15"/>
      <c r="IF175" s="15"/>
      <c r="IG175" s="15"/>
      <c r="IH175" s="15"/>
      <c r="II175" s="15"/>
    </row>
    <row r="176" spans="1:243" s="16" customFormat="1" ht="22.5" customHeight="1" x14ac:dyDescent="0.2">
      <c r="A176" s="448"/>
      <c r="B176" s="752"/>
      <c r="C176" s="745"/>
      <c r="D176" s="739"/>
      <c r="E176" s="712"/>
      <c r="F176" s="317" t="s">
        <v>231</v>
      </c>
      <c r="G176" s="252">
        <v>2.2999999999999998</v>
      </c>
      <c r="H176" s="232">
        <v>62.5</v>
      </c>
      <c r="I176" s="71"/>
      <c r="J176" s="71"/>
      <c r="K176" s="757"/>
      <c r="L176" s="777"/>
      <c r="M176" s="777"/>
      <c r="N176" s="783"/>
      <c r="O176" s="60"/>
      <c r="P176" s="416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  <c r="DQ176" s="15"/>
      <c r="DR176" s="15"/>
      <c r="DS176" s="15"/>
      <c r="DT176" s="15"/>
      <c r="DU176" s="15"/>
      <c r="DV176" s="15"/>
      <c r="DW176" s="15"/>
      <c r="DX176" s="15"/>
      <c r="DY176" s="15"/>
      <c r="DZ176" s="15"/>
      <c r="EA176" s="15"/>
      <c r="EB176" s="15"/>
      <c r="EC176" s="15"/>
      <c r="ED176" s="15"/>
      <c r="EE176" s="15"/>
      <c r="EF176" s="15"/>
      <c r="EG176" s="15"/>
      <c r="EH176" s="15"/>
      <c r="EI176" s="15"/>
      <c r="EJ176" s="15"/>
      <c r="EK176" s="15"/>
      <c r="EL176" s="15"/>
      <c r="EM176" s="15"/>
      <c r="EN176" s="15"/>
      <c r="EO176" s="15"/>
      <c r="EP176" s="15"/>
      <c r="EQ176" s="15"/>
      <c r="ER176" s="15"/>
      <c r="ES176" s="15"/>
      <c r="ET176" s="15"/>
      <c r="EU176" s="15"/>
      <c r="EV176" s="15"/>
      <c r="EW176" s="15"/>
      <c r="EX176" s="15"/>
      <c r="EY176" s="15"/>
      <c r="EZ176" s="15"/>
      <c r="FA176" s="15"/>
      <c r="FB176" s="15"/>
      <c r="FC176" s="15"/>
      <c r="FD176" s="15"/>
      <c r="FE176" s="15"/>
      <c r="FF176" s="15"/>
      <c r="FG176" s="15"/>
      <c r="FH176" s="15"/>
      <c r="FI176" s="15"/>
      <c r="FJ176" s="15"/>
      <c r="FK176" s="15"/>
      <c r="FL176" s="15"/>
      <c r="FM176" s="15"/>
      <c r="FN176" s="15"/>
      <c r="FO176" s="15"/>
      <c r="FP176" s="15"/>
      <c r="FQ176" s="15"/>
      <c r="FR176" s="15"/>
      <c r="FS176" s="15"/>
      <c r="FT176" s="15"/>
      <c r="FU176" s="15"/>
      <c r="FV176" s="15"/>
      <c r="FW176" s="15"/>
      <c r="FX176" s="15"/>
      <c r="FY176" s="15"/>
      <c r="FZ176" s="15"/>
      <c r="GA176" s="15"/>
      <c r="GB176" s="15"/>
      <c r="GC176" s="15"/>
      <c r="GD176" s="15"/>
      <c r="GE176" s="15"/>
      <c r="GF176" s="15"/>
      <c r="GG176" s="15"/>
      <c r="GH176" s="15"/>
      <c r="GI176" s="15"/>
      <c r="GJ176" s="15"/>
      <c r="GK176" s="15"/>
      <c r="GL176" s="15"/>
      <c r="GM176" s="15"/>
      <c r="GN176" s="15"/>
      <c r="GO176" s="15"/>
      <c r="GP176" s="15"/>
      <c r="GQ176" s="15"/>
      <c r="GR176" s="15"/>
      <c r="GS176" s="15"/>
      <c r="GT176" s="15"/>
      <c r="GU176" s="15"/>
      <c r="GV176" s="15"/>
      <c r="GW176" s="15"/>
      <c r="GX176" s="15"/>
      <c r="GY176" s="15"/>
      <c r="GZ176" s="15"/>
      <c r="HA176" s="15"/>
      <c r="HB176" s="15"/>
      <c r="HC176" s="15"/>
      <c r="HD176" s="15"/>
      <c r="HE176" s="15"/>
      <c r="HF176" s="15"/>
      <c r="HG176" s="15"/>
      <c r="HH176" s="15"/>
      <c r="HI176" s="15"/>
      <c r="HJ176" s="15"/>
      <c r="HK176" s="15"/>
      <c r="HL176" s="15"/>
      <c r="HM176" s="15"/>
      <c r="HN176" s="15"/>
      <c r="HO176" s="15"/>
      <c r="HP176" s="15"/>
      <c r="HQ176" s="15"/>
      <c r="HR176" s="15"/>
      <c r="HS176" s="15"/>
      <c r="HT176" s="15"/>
      <c r="HU176" s="15"/>
      <c r="HV176" s="15"/>
      <c r="HW176" s="15"/>
      <c r="HX176" s="15"/>
      <c r="HY176" s="15"/>
      <c r="HZ176" s="15"/>
      <c r="IA176" s="15"/>
      <c r="IB176" s="15"/>
      <c r="IC176" s="15"/>
      <c r="ID176" s="15"/>
      <c r="IE176" s="15"/>
      <c r="IF176" s="15"/>
      <c r="IG176" s="15"/>
      <c r="IH176" s="15"/>
      <c r="II176" s="15"/>
    </row>
    <row r="177" spans="1:243" s="16" customFormat="1" ht="29.25" customHeight="1" x14ac:dyDescent="0.2">
      <c r="A177" s="448"/>
      <c r="B177" s="752"/>
      <c r="C177" s="745"/>
      <c r="D177" s="739"/>
      <c r="E177" s="712"/>
      <c r="F177" s="109" t="s">
        <v>104</v>
      </c>
      <c r="G177" s="252">
        <v>196.8</v>
      </c>
      <c r="H177" s="357">
        <v>180</v>
      </c>
      <c r="I177" s="71"/>
      <c r="J177" s="71"/>
      <c r="K177" s="758"/>
      <c r="L177" s="778"/>
      <c r="M177" s="778"/>
      <c r="N177" s="541"/>
      <c r="O177" s="60"/>
      <c r="P177" s="416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  <c r="DQ177" s="15"/>
      <c r="DR177" s="15"/>
      <c r="DS177" s="15"/>
      <c r="DT177" s="15"/>
      <c r="DU177" s="15"/>
      <c r="DV177" s="15"/>
      <c r="DW177" s="15"/>
      <c r="DX177" s="15"/>
      <c r="DY177" s="15"/>
      <c r="DZ177" s="15"/>
      <c r="EA177" s="15"/>
      <c r="EB177" s="15"/>
      <c r="EC177" s="15"/>
      <c r="ED177" s="15"/>
      <c r="EE177" s="15"/>
      <c r="EF177" s="15"/>
      <c r="EG177" s="15"/>
      <c r="EH177" s="15"/>
      <c r="EI177" s="15"/>
      <c r="EJ177" s="15"/>
      <c r="EK177" s="15"/>
      <c r="EL177" s="15"/>
      <c r="EM177" s="15"/>
      <c r="EN177" s="15"/>
      <c r="EO177" s="15"/>
      <c r="EP177" s="15"/>
      <c r="EQ177" s="15"/>
      <c r="ER177" s="15"/>
      <c r="ES177" s="15"/>
      <c r="ET177" s="15"/>
      <c r="EU177" s="15"/>
      <c r="EV177" s="15"/>
      <c r="EW177" s="15"/>
      <c r="EX177" s="15"/>
      <c r="EY177" s="15"/>
      <c r="EZ177" s="15"/>
      <c r="FA177" s="15"/>
      <c r="FB177" s="15"/>
      <c r="FC177" s="15"/>
      <c r="FD177" s="15"/>
      <c r="FE177" s="15"/>
      <c r="FF177" s="15"/>
      <c r="FG177" s="15"/>
      <c r="FH177" s="15"/>
      <c r="FI177" s="15"/>
      <c r="FJ177" s="15"/>
      <c r="FK177" s="15"/>
      <c r="FL177" s="15"/>
      <c r="FM177" s="15"/>
      <c r="FN177" s="15"/>
      <c r="FO177" s="15"/>
      <c r="FP177" s="15"/>
      <c r="FQ177" s="15"/>
      <c r="FR177" s="15"/>
      <c r="FS177" s="15"/>
      <c r="FT177" s="15"/>
      <c r="FU177" s="15"/>
      <c r="FV177" s="15"/>
      <c r="FW177" s="15"/>
      <c r="FX177" s="15"/>
      <c r="FY177" s="15"/>
      <c r="FZ177" s="15"/>
      <c r="GA177" s="15"/>
      <c r="GB177" s="15"/>
      <c r="GC177" s="15"/>
      <c r="GD177" s="15"/>
      <c r="GE177" s="15"/>
      <c r="GF177" s="15"/>
      <c r="GG177" s="15"/>
      <c r="GH177" s="15"/>
      <c r="GI177" s="15"/>
      <c r="GJ177" s="15"/>
      <c r="GK177" s="15"/>
      <c r="GL177" s="15"/>
      <c r="GM177" s="15"/>
      <c r="GN177" s="15"/>
      <c r="GO177" s="15"/>
      <c r="GP177" s="15"/>
      <c r="GQ177" s="15"/>
      <c r="GR177" s="15"/>
      <c r="GS177" s="15"/>
      <c r="GT177" s="15"/>
      <c r="GU177" s="15"/>
      <c r="GV177" s="15"/>
      <c r="GW177" s="15"/>
      <c r="GX177" s="15"/>
      <c r="GY177" s="15"/>
      <c r="GZ177" s="15"/>
      <c r="HA177" s="15"/>
      <c r="HB177" s="15"/>
      <c r="HC177" s="15"/>
      <c r="HD177" s="15"/>
      <c r="HE177" s="15"/>
      <c r="HF177" s="15"/>
      <c r="HG177" s="15"/>
      <c r="HH177" s="15"/>
      <c r="HI177" s="15"/>
      <c r="HJ177" s="15"/>
      <c r="HK177" s="15"/>
      <c r="HL177" s="15"/>
      <c r="HM177" s="15"/>
      <c r="HN177" s="15"/>
      <c r="HO177" s="15"/>
      <c r="HP177" s="15"/>
      <c r="HQ177" s="15"/>
      <c r="HR177" s="15"/>
      <c r="HS177" s="15"/>
      <c r="HT177" s="15"/>
      <c r="HU177" s="15"/>
      <c r="HV177" s="15"/>
      <c r="HW177" s="15"/>
      <c r="HX177" s="15"/>
      <c r="HY177" s="15"/>
      <c r="HZ177" s="15"/>
      <c r="IA177" s="15"/>
      <c r="IB177" s="15"/>
      <c r="IC177" s="15"/>
      <c r="ID177" s="15"/>
      <c r="IE177" s="15"/>
      <c r="IF177" s="15"/>
      <c r="IG177" s="15"/>
      <c r="IH177" s="15"/>
      <c r="II177" s="15"/>
    </row>
    <row r="178" spans="1:243" s="16" customFormat="1" ht="17.25" customHeight="1" x14ac:dyDescent="0.2">
      <c r="A178" s="448"/>
      <c r="B178" s="752"/>
      <c r="C178" s="745"/>
      <c r="D178" s="739"/>
      <c r="E178" s="712"/>
      <c r="F178" s="106" t="s">
        <v>65</v>
      </c>
      <c r="G178" s="72">
        <f t="shared" ref="G178:J178" si="53">SUM(G174:G177)</f>
        <v>1176</v>
      </c>
      <c r="H178" s="396">
        <f t="shared" si="53"/>
        <v>929.3</v>
      </c>
      <c r="I178" s="72">
        <f t="shared" si="53"/>
        <v>669.5</v>
      </c>
      <c r="J178" s="72">
        <f t="shared" si="53"/>
        <v>131</v>
      </c>
      <c r="K178" s="713"/>
      <c r="L178" s="714"/>
      <c r="M178" s="714"/>
      <c r="N178" s="715"/>
      <c r="O178" s="60"/>
      <c r="P178" s="60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  <c r="DQ178" s="15"/>
      <c r="DR178" s="15"/>
      <c r="DS178" s="15"/>
      <c r="DT178" s="15"/>
      <c r="DU178" s="15"/>
      <c r="DV178" s="15"/>
      <c r="DW178" s="15"/>
      <c r="DX178" s="15"/>
      <c r="DY178" s="15"/>
      <c r="DZ178" s="15"/>
      <c r="EA178" s="15"/>
      <c r="EB178" s="15"/>
      <c r="EC178" s="15"/>
      <c r="ED178" s="15"/>
      <c r="EE178" s="15"/>
      <c r="EF178" s="15"/>
      <c r="EG178" s="15"/>
      <c r="EH178" s="15"/>
      <c r="EI178" s="15"/>
      <c r="EJ178" s="15"/>
      <c r="EK178" s="15"/>
      <c r="EL178" s="15"/>
      <c r="EM178" s="15"/>
      <c r="EN178" s="15"/>
      <c r="EO178" s="15"/>
      <c r="EP178" s="15"/>
      <c r="EQ178" s="15"/>
      <c r="ER178" s="15"/>
      <c r="ES178" s="15"/>
      <c r="ET178" s="15"/>
      <c r="EU178" s="15"/>
      <c r="EV178" s="15"/>
      <c r="EW178" s="15"/>
      <c r="EX178" s="15"/>
      <c r="EY178" s="15"/>
      <c r="EZ178" s="15"/>
      <c r="FA178" s="15"/>
      <c r="FB178" s="15"/>
      <c r="FC178" s="15"/>
      <c r="FD178" s="15"/>
      <c r="FE178" s="15"/>
      <c r="FF178" s="15"/>
      <c r="FG178" s="15"/>
      <c r="FH178" s="15"/>
      <c r="FI178" s="15"/>
      <c r="FJ178" s="15"/>
      <c r="FK178" s="15"/>
      <c r="FL178" s="15"/>
      <c r="FM178" s="15"/>
      <c r="FN178" s="15"/>
      <c r="FO178" s="15"/>
      <c r="FP178" s="15"/>
      <c r="FQ178" s="15"/>
      <c r="FR178" s="15"/>
      <c r="FS178" s="15"/>
      <c r="FT178" s="15"/>
      <c r="FU178" s="15"/>
      <c r="FV178" s="15"/>
      <c r="FW178" s="15"/>
      <c r="FX178" s="15"/>
      <c r="FY178" s="15"/>
      <c r="FZ178" s="15"/>
      <c r="GA178" s="15"/>
      <c r="GB178" s="15"/>
      <c r="GC178" s="15"/>
      <c r="GD178" s="15"/>
      <c r="GE178" s="15"/>
      <c r="GF178" s="15"/>
      <c r="GG178" s="15"/>
      <c r="GH178" s="15"/>
      <c r="GI178" s="15"/>
      <c r="GJ178" s="15"/>
      <c r="GK178" s="15"/>
      <c r="GL178" s="15"/>
      <c r="GM178" s="15"/>
      <c r="GN178" s="15"/>
      <c r="GO178" s="15"/>
      <c r="GP178" s="15"/>
      <c r="GQ178" s="15"/>
      <c r="GR178" s="15"/>
      <c r="GS178" s="15"/>
      <c r="GT178" s="15"/>
      <c r="GU178" s="15"/>
      <c r="GV178" s="15"/>
      <c r="GW178" s="15"/>
      <c r="GX178" s="15"/>
      <c r="GY178" s="15"/>
      <c r="GZ178" s="15"/>
      <c r="HA178" s="15"/>
      <c r="HB178" s="15"/>
      <c r="HC178" s="15"/>
      <c r="HD178" s="15"/>
      <c r="HE178" s="15"/>
      <c r="HF178" s="15"/>
      <c r="HG178" s="15"/>
      <c r="HH178" s="15"/>
      <c r="HI178" s="15"/>
      <c r="HJ178" s="15"/>
      <c r="HK178" s="15"/>
      <c r="HL178" s="15"/>
      <c r="HM178" s="15"/>
      <c r="HN178" s="15"/>
      <c r="HO178" s="15"/>
      <c r="HP178" s="15"/>
      <c r="HQ178" s="15"/>
      <c r="HR178" s="15"/>
      <c r="HS178" s="15"/>
      <c r="HT178" s="15"/>
      <c r="HU178" s="15"/>
      <c r="HV178" s="15"/>
      <c r="HW178" s="15"/>
      <c r="HX178" s="15"/>
      <c r="HY178" s="15"/>
      <c r="HZ178" s="15"/>
      <c r="IA178" s="15"/>
      <c r="IB178" s="15"/>
      <c r="IC178" s="15"/>
      <c r="ID178" s="15"/>
      <c r="IE178" s="15"/>
      <c r="IF178" s="15"/>
      <c r="IG178" s="15"/>
      <c r="IH178" s="15"/>
      <c r="II178" s="15"/>
    </row>
    <row r="179" spans="1:243" s="16" customFormat="1" ht="42" customHeight="1" x14ac:dyDescent="0.2">
      <c r="A179" s="740" t="s">
        <v>10</v>
      </c>
      <c r="B179" s="768" t="s">
        <v>8</v>
      </c>
      <c r="C179" s="500" t="s">
        <v>10</v>
      </c>
      <c r="D179" s="739" t="s">
        <v>142</v>
      </c>
      <c r="E179" s="712" t="s">
        <v>25</v>
      </c>
      <c r="F179" s="318" t="s">
        <v>166</v>
      </c>
      <c r="G179" s="312"/>
      <c r="H179" s="426">
        <v>2</v>
      </c>
      <c r="I179" s="313">
        <v>1.5</v>
      </c>
      <c r="J179" s="313">
        <v>0.9</v>
      </c>
      <c r="K179" s="309" t="s">
        <v>194</v>
      </c>
      <c r="L179" s="311">
        <v>100</v>
      </c>
      <c r="M179" s="311">
        <v>100</v>
      </c>
      <c r="N179" s="310">
        <v>100</v>
      </c>
      <c r="O179" s="60"/>
      <c r="P179" s="429"/>
      <c r="Q179" s="429"/>
      <c r="R179" s="429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  <c r="DQ179" s="15"/>
      <c r="DR179" s="15"/>
      <c r="DS179" s="15"/>
      <c r="DT179" s="15"/>
      <c r="DU179" s="15"/>
      <c r="DV179" s="15"/>
      <c r="DW179" s="15"/>
      <c r="DX179" s="15"/>
      <c r="DY179" s="15"/>
      <c r="DZ179" s="15"/>
      <c r="EA179" s="15"/>
      <c r="EB179" s="15"/>
      <c r="EC179" s="15"/>
      <c r="ED179" s="15"/>
      <c r="EE179" s="15"/>
      <c r="EF179" s="15"/>
      <c r="EG179" s="15"/>
      <c r="EH179" s="15"/>
      <c r="EI179" s="15"/>
      <c r="EJ179" s="15"/>
      <c r="EK179" s="15"/>
      <c r="EL179" s="15"/>
      <c r="EM179" s="15"/>
      <c r="EN179" s="15"/>
      <c r="EO179" s="15"/>
      <c r="EP179" s="15"/>
      <c r="EQ179" s="15"/>
      <c r="ER179" s="15"/>
      <c r="ES179" s="15"/>
      <c r="ET179" s="15"/>
      <c r="EU179" s="15"/>
      <c r="EV179" s="15"/>
      <c r="EW179" s="15"/>
      <c r="EX179" s="15"/>
      <c r="EY179" s="15"/>
      <c r="EZ179" s="15"/>
      <c r="FA179" s="15"/>
      <c r="FB179" s="15"/>
      <c r="FC179" s="15"/>
      <c r="FD179" s="15"/>
      <c r="FE179" s="15"/>
      <c r="FF179" s="15"/>
      <c r="FG179" s="15"/>
      <c r="FH179" s="15"/>
      <c r="FI179" s="15"/>
      <c r="FJ179" s="15"/>
      <c r="FK179" s="15"/>
      <c r="FL179" s="15"/>
      <c r="FM179" s="15"/>
      <c r="FN179" s="15"/>
      <c r="FO179" s="15"/>
      <c r="FP179" s="15"/>
      <c r="FQ179" s="15"/>
      <c r="FR179" s="15"/>
      <c r="FS179" s="15"/>
      <c r="FT179" s="15"/>
      <c r="FU179" s="15"/>
      <c r="FV179" s="15"/>
      <c r="FW179" s="15"/>
      <c r="FX179" s="15"/>
      <c r="FY179" s="15"/>
      <c r="FZ179" s="15"/>
      <c r="GA179" s="15"/>
      <c r="GB179" s="15"/>
      <c r="GC179" s="15"/>
      <c r="GD179" s="15"/>
      <c r="GE179" s="15"/>
      <c r="GF179" s="15"/>
      <c r="GG179" s="15"/>
      <c r="GH179" s="15"/>
      <c r="GI179" s="15"/>
      <c r="GJ179" s="15"/>
      <c r="GK179" s="15"/>
      <c r="GL179" s="15"/>
      <c r="GM179" s="15"/>
      <c r="GN179" s="15"/>
      <c r="GO179" s="15"/>
      <c r="GP179" s="15"/>
      <c r="GQ179" s="15"/>
      <c r="GR179" s="15"/>
      <c r="GS179" s="15"/>
      <c r="GT179" s="15"/>
      <c r="GU179" s="15"/>
      <c r="GV179" s="15"/>
      <c r="GW179" s="15"/>
      <c r="GX179" s="15"/>
      <c r="GY179" s="15"/>
      <c r="GZ179" s="15"/>
      <c r="HA179" s="15"/>
      <c r="HB179" s="15"/>
      <c r="HC179" s="15"/>
      <c r="HD179" s="15"/>
      <c r="HE179" s="15"/>
      <c r="HF179" s="15"/>
      <c r="HG179" s="15"/>
      <c r="HH179" s="15"/>
      <c r="HI179" s="15"/>
      <c r="HJ179" s="15"/>
      <c r="HK179" s="15"/>
      <c r="HL179" s="15"/>
      <c r="HM179" s="15"/>
      <c r="HN179" s="15"/>
      <c r="HO179" s="15"/>
      <c r="HP179" s="15"/>
      <c r="HQ179" s="15"/>
      <c r="HR179" s="15"/>
      <c r="HS179" s="15"/>
      <c r="HT179" s="15"/>
      <c r="HU179" s="15"/>
      <c r="HV179" s="15"/>
      <c r="HW179" s="15"/>
      <c r="HX179" s="15"/>
      <c r="HY179" s="15"/>
      <c r="HZ179" s="15"/>
      <c r="IA179" s="15"/>
      <c r="IB179" s="15"/>
      <c r="IC179" s="15"/>
      <c r="ID179" s="15"/>
      <c r="IE179" s="15"/>
      <c r="IF179" s="15"/>
      <c r="IG179" s="15"/>
      <c r="IH179" s="15"/>
      <c r="II179" s="15"/>
    </row>
    <row r="180" spans="1:243" s="16" customFormat="1" ht="17.25" customHeight="1" x14ac:dyDescent="0.2">
      <c r="A180" s="740"/>
      <c r="B180" s="768"/>
      <c r="C180" s="500"/>
      <c r="D180" s="739"/>
      <c r="E180" s="712"/>
      <c r="F180" s="106" t="s">
        <v>65</v>
      </c>
      <c r="G180" s="314">
        <f>SUM(G179:G179)</f>
        <v>0</v>
      </c>
      <c r="H180" s="396">
        <f>SUM(H179:H179)</f>
        <v>2</v>
      </c>
      <c r="I180" s="314">
        <f>SUM(I179:I179)</f>
        <v>1.5</v>
      </c>
      <c r="J180" s="314">
        <f>SUM(J179:J179)</f>
        <v>0.9</v>
      </c>
      <c r="K180" s="713"/>
      <c r="L180" s="714"/>
      <c r="M180" s="714"/>
      <c r="N180" s="715"/>
      <c r="O180" s="60"/>
      <c r="P180" s="60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  <c r="DQ180" s="15"/>
      <c r="DR180" s="15"/>
      <c r="DS180" s="15"/>
      <c r="DT180" s="15"/>
      <c r="DU180" s="15"/>
      <c r="DV180" s="15"/>
      <c r="DW180" s="15"/>
      <c r="DX180" s="15"/>
      <c r="DY180" s="15"/>
      <c r="DZ180" s="15"/>
      <c r="EA180" s="15"/>
      <c r="EB180" s="15"/>
      <c r="EC180" s="15"/>
      <c r="ED180" s="15"/>
      <c r="EE180" s="15"/>
      <c r="EF180" s="15"/>
      <c r="EG180" s="15"/>
      <c r="EH180" s="15"/>
      <c r="EI180" s="15"/>
      <c r="EJ180" s="15"/>
      <c r="EK180" s="15"/>
      <c r="EL180" s="15"/>
      <c r="EM180" s="15"/>
      <c r="EN180" s="15"/>
      <c r="EO180" s="15"/>
      <c r="EP180" s="15"/>
      <c r="EQ180" s="15"/>
      <c r="ER180" s="15"/>
      <c r="ES180" s="15"/>
      <c r="ET180" s="15"/>
      <c r="EU180" s="15"/>
      <c r="EV180" s="15"/>
      <c r="EW180" s="15"/>
      <c r="EX180" s="15"/>
      <c r="EY180" s="15"/>
      <c r="EZ180" s="15"/>
      <c r="FA180" s="15"/>
      <c r="FB180" s="15"/>
      <c r="FC180" s="15"/>
      <c r="FD180" s="15"/>
      <c r="FE180" s="15"/>
      <c r="FF180" s="15"/>
      <c r="FG180" s="15"/>
      <c r="FH180" s="15"/>
      <c r="FI180" s="15"/>
      <c r="FJ180" s="15"/>
      <c r="FK180" s="15"/>
      <c r="FL180" s="15"/>
      <c r="FM180" s="15"/>
      <c r="FN180" s="15"/>
      <c r="FO180" s="15"/>
      <c r="FP180" s="15"/>
      <c r="FQ180" s="15"/>
      <c r="FR180" s="15"/>
      <c r="FS180" s="15"/>
      <c r="FT180" s="15"/>
      <c r="FU180" s="15"/>
      <c r="FV180" s="15"/>
      <c r="FW180" s="15"/>
      <c r="FX180" s="15"/>
      <c r="FY180" s="15"/>
      <c r="FZ180" s="15"/>
      <c r="GA180" s="15"/>
      <c r="GB180" s="15"/>
      <c r="GC180" s="15"/>
      <c r="GD180" s="15"/>
      <c r="GE180" s="15"/>
      <c r="GF180" s="15"/>
      <c r="GG180" s="15"/>
      <c r="GH180" s="15"/>
      <c r="GI180" s="15"/>
      <c r="GJ180" s="15"/>
      <c r="GK180" s="15"/>
      <c r="GL180" s="15"/>
      <c r="GM180" s="15"/>
      <c r="GN180" s="15"/>
      <c r="GO180" s="15"/>
      <c r="GP180" s="15"/>
      <c r="GQ180" s="15"/>
      <c r="GR180" s="15"/>
      <c r="GS180" s="15"/>
      <c r="GT180" s="15"/>
      <c r="GU180" s="15"/>
      <c r="GV180" s="15"/>
      <c r="GW180" s="15"/>
      <c r="GX180" s="15"/>
      <c r="GY180" s="15"/>
      <c r="GZ180" s="15"/>
      <c r="HA180" s="15"/>
      <c r="HB180" s="15"/>
      <c r="HC180" s="15"/>
      <c r="HD180" s="15"/>
      <c r="HE180" s="15"/>
      <c r="HF180" s="15"/>
      <c r="HG180" s="15"/>
      <c r="HH180" s="15"/>
      <c r="HI180" s="15"/>
      <c r="HJ180" s="15"/>
      <c r="HK180" s="15"/>
      <c r="HL180" s="15"/>
      <c r="HM180" s="15"/>
      <c r="HN180" s="15"/>
      <c r="HO180" s="15"/>
      <c r="HP180" s="15"/>
      <c r="HQ180" s="15"/>
      <c r="HR180" s="15"/>
      <c r="HS180" s="15"/>
      <c r="HT180" s="15"/>
      <c r="HU180" s="15"/>
      <c r="HV180" s="15"/>
      <c r="HW180" s="15"/>
      <c r="HX180" s="15"/>
      <c r="HY180" s="15"/>
      <c r="HZ180" s="15"/>
      <c r="IA180" s="15"/>
      <c r="IB180" s="15"/>
      <c r="IC180" s="15"/>
      <c r="ID180" s="15"/>
      <c r="IE180" s="15"/>
      <c r="IF180" s="15"/>
      <c r="IG180" s="15"/>
      <c r="IH180" s="15"/>
      <c r="II180" s="15"/>
    </row>
    <row r="181" spans="1:243" s="16" customFormat="1" ht="29.25" customHeight="1" x14ac:dyDescent="0.2">
      <c r="A181" s="448" t="s">
        <v>10</v>
      </c>
      <c r="B181" s="752" t="s">
        <v>8</v>
      </c>
      <c r="C181" s="744" t="s">
        <v>12</v>
      </c>
      <c r="D181" s="739" t="s">
        <v>206</v>
      </c>
      <c r="E181" s="738" t="s">
        <v>205</v>
      </c>
      <c r="F181" s="109" t="s">
        <v>108</v>
      </c>
      <c r="G181" s="252"/>
      <c r="H181" s="242">
        <v>25.5</v>
      </c>
      <c r="I181" s="157">
        <v>51.4</v>
      </c>
      <c r="J181" s="157">
        <v>30</v>
      </c>
      <c r="K181" s="309" t="s">
        <v>195</v>
      </c>
      <c r="L181" s="311">
        <v>2</v>
      </c>
      <c r="M181" s="311">
        <v>4</v>
      </c>
      <c r="N181" s="310">
        <v>2</v>
      </c>
      <c r="O181" s="60"/>
      <c r="P181" s="60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  <c r="DQ181" s="15"/>
      <c r="DR181" s="15"/>
      <c r="DS181" s="15"/>
      <c r="DT181" s="15"/>
      <c r="DU181" s="15"/>
      <c r="DV181" s="15"/>
      <c r="DW181" s="15"/>
      <c r="DX181" s="15"/>
      <c r="DY181" s="15"/>
      <c r="DZ181" s="15"/>
      <c r="EA181" s="15"/>
      <c r="EB181" s="15"/>
      <c r="EC181" s="15"/>
      <c r="ED181" s="15"/>
      <c r="EE181" s="15"/>
      <c r="EF181" s="15"/>
      <c r="EG181" s="15"/>
      <c r="EH181" s="15"/>
      <c r="EI181" s="15"/>
      <c r="EJ181" s="15"/>
      <c r="EK181" s="15"/>
      <c r="EL181" s="15"/>
      <c r="EM181" s="15"/>
      <c r="EN181" s="15"/>
      <c r="EO181" s="15"/>
      <c r="EP181" s="15"/>
      <c r="EQ181" s="15"/>
      <c r="ER181" s="15"/>
      <c r="ES181" s="15"/>
      <c r="ET181" s="15"/>
      <c r="EU181" s="15"/>
      <c r="EV181" s="15"/>
      <c r="EW181" s="15"/>
      <c r="EX181" s="15"/>
      <c r="EY181" s="15"/>
      <c r="EZ181" s="15"/>
      <c r="FA181" s="15"/>
      <c r="FB181" s="15"/>
      <c r="FC181" s="15"/>
      <c r="FD181" s="15"/>
      <c r="FE181" s="15"/>
      <c r="FF181" s="15"/>
      <c r="FG181" s="15"/>
      <c r="FH181" s="15"/>
      <c r="FI181" s="15"/>
      <c r="FJ181" s="15"/>
      <c r="FK181" s="15"/>
      <c r="FL181" s="15"/>
      <c r="FM181" s="15"/>
      <c r="FN181" s="15"/>
      <c r="FO181" s="15"/>
      <c r="FP181" s="15"/>
      <c r="FQ181" s="15"/>
      <c r="FR181" s="15"/>
      <c r="FS181" s="15"/>
      <c r="FT181" s="15"/>
      <c r="FU181" s="15"/>
      <c r="FV181" s="15"/>
      <c r="FW181" s="15"/>
      <c r="FX181" s="15"/>
      <c r="FY181" s="15"/>
      <c r="FZ181" s="15"/>
      <c r="GA181" s="15"/>
      <c r="GB181" s="15"/>
      <c r="GC181" s="15"/>
      <c r="GD181" s="15"/>
      <c r="GE181" s="15"/>
      <c r="GF181" s="15"/>
      <c r="GG181" s="15"/>
      <c r="GH181" s="15"/>
      <c r="GI181" s="15"/>
      <c r="GJ181" s="15"/>
      <c r="GK181" s="15"/>
      <c r="GL181" s="15"/>
      <c r="GM181" s="15"/>
      <c r="GN181" s="15"/>
      <c r="GO181" s="15"/>
      <c r="GP181" s="15"/>
      <c r="GQ181" s="15"/>
      <c r="GR181" s="15"/>
      <c r="GS181" s="15"/>
      <c r="GT181" s="15"/>
      <c r="GU181" s="15"/>
      <c r="GV181" s="15"/>
      <c r="GW181" s="15"/>
      <c r="GX181" s="15"/>
      <c r="GY181" s="15"/>
      <c r="GZ181" s="15"/>
      <c r="HA181" s="15"/>
      <c r="HB181" s="15"/>
      <c r="HC181" s="15"/>
      <c r="HD181" s="15"/>
      <c r="HE181" s="15"/>
      <c r="HF181" s="15"/>
      <c r="HG181" s="15"/>
      <c r="HH181" s="15"/>
      <c r="HI181" s="15"/>
      <c r="HJ181" s="15"/>
      <c r="HK181" s="15"/>
      <c r="HL181" s="15"/>
      <c r="HM181" s="15"/>
      <c r="HN181" s="15"/>
      <c r="HO181" s="15"/>
      <c r="HP181" s="15"/>
      <c r="HQ181" s="15"/>
      <c r="HR181" s="15"/>
      <c r="HS181" s="15"/>
      <c r="HT181" s="15"/>
      <c r="HU181" s="15"/>
      <c r="HV181" s="15"/>
      <c r="HW181" s="15"/>
      <c r="HX181" s="15"/>
      <c r="HY181" s="15"/>
      <c r="HZ181" s="15"/>
      <c r="IA181" s="15"/>
      <c r="IB181" s="15"/>
      <c r="IC181" s="15"/>
      <c r="ID181" s="15"/>
      <c r="IE181" s="15"/>
      <c r="IF181" s="15"/>
      <c r="IG181" s="15"/>
      <c r="IH181" s="15"/>
      <c r="II181" s="15"/>
    </row>
    <row r="182" spans="1:243" s="16" customFormat="1" ht="18.75" customHeight="1" x14ac:dyDescent="0.2">
      <c r="A182" s="448"/>
      <c r="B182" s="752"/>
      <c r="C182" s="744"/>
      <c r="D182" s="739"/>
      <c r="E182" s="738"/>
      <c r="F182" s="106" t="s">
        <v>65</v>
      </c>
      <c r="G182" s="314">
        <f>SUM(G181:G181)</f>
        <v>0</v>
      </c>
      <c r="H182" s="396">
        <f>SUM(H181:H181)</f>
        <v>25.5</v>
      </c>
      <c r="I182" s="314">
        <f>SUM(I181:I181)</f>
        <v>51.4</v>
      </c>
      <c r="J182" s="314">
        <f>SUM(J181:J181)</f>
        <v>30</v>
      </c>
      <c r="K182" s="713"/>
      <c r="L182" s="714"/>
      <c r="M182" s="714"/>
      <c r="N182" s="715"/>
      <c r="O182" s="60"/>
      <c r="P182" s="60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  <c r="DQ182" s="15"/>
      <c r="DR182" s="15"/>
      <c r="DS182" s="15"/>
      <c r="DT182" s="15"/>
      <c r="DU182" s="15"/>
      <c r="DV182" s="15"/>
      <c r="DW182" s="15"/>
      <c r="DX182" s="15"/>
      <c r="DY182" s="15"/>
      <c r="DZ182" s="15"/>
      <c r="EA182" s="15"/>
      <c r="EB182" s="15"/>
      <c r="EC182" s="15"/>
      <c r="ED182" s="15"/>
      <c r="EE182" s="15"/>
      <c r="EF182" s="15"/>
      <c r="EG182" s="15"/>
      <c r="EH182" s="15"/>
      <c r="EI182" s="15"/>
      <c r="EJ182" s="15"/>
      <c r="EK182" s="15"/>
      <c r="EL182" s="15"/>
      <c r="EM182" s="15"/>
      <c r="EN182" s="15"/>
      <c r="EO182" s="15"/>
      <c r="EP182" s="15"/>
      <c r="EQ182" s="15"/>
      <c r="ER182" s="15"/>
      <c r="ES182" s="15"/>
      <c r="ET182" s="15"/>
      <c r="EU182" s="15"/>
      <c r="EV182" s="15"/>
      <c r="EW182" s="15"/>
      <c r="EX182" s="15"/>
      <c r="EY182" s="15"/>
      <c r="EZ182" s="15"/>
      <c r="FA182" s="15"/>
      <c r="FB182" s="15"/>
      <c r="FC182" s="15"/>
      <c r="FD182" s="15"/>
      <c r="FE182" s="15"/>
      <c r="FF182" s="15"/>
      <c r="FG182" s="15"/>
      <c r="FH182" s="15"/>
      <c r="FI182" s="15"/>
      <c r="FJ182" s="15"/>
      <c r="FK182" s="15"/>
      <c r="FL182" s="15"/>
      <c r="FM182" s="15"/>
      <c r="FN182" s="15"/>
      <c r="FO182" s="15"/>
      <c r="FP182" s="15"/>
      <c r="FQ182" s="15"/>
      <c r="FR182" s="15"/>
      <c r="FS182" s="15"/>
      <c r="FT182" s="15"/>
      <c r="FU182" s="15"/>
      <c r="FV182" s="15"/>
      <c r="FW182" s="15"/>
      <c r="FX182" s="15"/>
      <c r="FY182" s="15"/>
      <c r="FZ182" s="15"/>
      <c r="GA182" s="15"/>
      <c r="GB182" s="15"/>
      <c r="GC182" s="15"/>
      <c r="GD182" s="15"/>
      <c r="GE182" s="15"/>
      <c r="GF182" s="15"/>
      <c r="GG182" s="15"/>
      <c r="GH182" s="15"/>
      <c r="GI182" s="15"/>
      <c r="GJ182" s="15"/>
      <c r="GK182" s="15"/>
      <c r="GL182" s="15"/>
      <c r="GM182" s="15"/>
      <c r="GN182" s="15"/>
      <c r="GO182" s="15"/>
      <c r="GP182" s="15"/>
      <c r="GQ182" s="15"/>
      <c r="GR182" s="15"/>
      <c r="GS182" s="15"/>
      <c r="GT182" s="15"/>
      <c r="GU182" s="15"/>
      <c r="GV182" s="15"/>
      <c r="GW182" s="15"/>
      <c r="GX182" s="15"/>
      <c r="GY182" s="15"/>
      <c r="GZ182" s="15"/>
      <c r="HA182" s="15"/>
      <c r="HB182" s="15"/>
      <c r="HC182" s="15"/>
      <c r="HD182" s="15"/>
      <c r="HE182" s="15"/>
      <c r="HF182" s="15"/>
      <c r="HG182" s="15"/>
      <c r="HH182" s="15"/>
      <c r="HI182" s="15"/>
      <c r="HJ182" s="15"/>
      <c r="HK182" s="15"/>
      <c r="HL182" s="15"/>
      <c r="HM182" s="15"/>
      <c r="HN182" s="15"/>
      <c r="HO182" s="15"/>
      <c r="HP182" s="15"/>
      <c r="HQ182" s="15"/>
      <c r="HR182" s="15"/>
      <c r="HS182" s="15"/>
      <c r="HT182" s="15"/>
      <c r="HU182" s="15"/>
      <c r="HV182" s="15"/>
      <c r="HW182" s="15"/>
      <c r="HX182" s="15"/>
      <c r="HY182" s="15"/>
      <c r="HZ182" s="15"/>
      <c r="IA182" s="15"/>
      <c r="IB182" s="15"/>
      <c r="IC182" s="15"/>
      <c r="ID182" s="15"/>
      <c r="IE182" s="15"/>
      <c r="IF182" s="15"/>
      <c r="IG182" s="15"/>
      <c r="IH182" s="15"/>
      <c r="II182" s="15"/>
    </row>
    <row r="183" spans="1:243" s="18" customFormat="1" ht="24" customHeight="1" x14ac:dyDescent="0.2">
      <c r="A183" s="69" t="s">
        <v>10</v>
      </c>
      <c r="B183" s="74" t="s">
        <v>8</v>
      </c>
      <c r="C183" s="741" t="s">
        <v>67</v>
      </c>
      <c r="D183" s="742"/>
      <c r="E183" s="742"/>
      <c r="F183" s="743"/>
      <c r="G183" s="297">
        <f>SUM(G180+G182+G178)</f>
        <v>1176</v>
      </c>
      <c r="H183" s="297">
        <f t="shared" ref="H183:J183" si="54">SUM(H180+H182+H178)</f>
        <v>956.8</v>
      </c>
      <c r="I183" s="297">
        <f t="shared" si="54"/>
        <v>722.4</v>
      </c>
      <c r="J183" s="297">
        <f t="shared" si="54"/>
        <v>161.9</v>
      </c>
      <c r="K183" s="753"/>
      <c r="L183" s="754"/>
      <c r="M183" s="754"/>
      <c r="N183" s="755"/>
      <c r="O183" s="60"/>
      <c r="P183" s="60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  <c r="AO183" s="17"/>
      <c r="AP183" s="17"/>
      <c r="AQ183" s="17"/>
      <c r="AR183" s="17"/>
      <c r="AS183" s="17"/>
      <c r="AT183" s="17"/>
      <c r="AU183" s="17"/>
      <c r="AV183" s="17"/>
      <c r="AW183" s="17"/>
      <c r="AX183" s="17"/>
      <c r="AY183" s="17"/>
      <c r="AZ183" s="17"/>
      <c r="BA183" s="17"/>
      <c r="BB183" s="17"/>
      <c r="BC183" s="17"/>
      <c r="BD183" s="17"/>
      <c r="BE183" s="17"/>
      <c r="BF183" s="17"/>
      <c r="BG183" s="17"/>
      <c r="BH183" s="17"/>
      <c r="BI183" s="17"/>
      <c r="BJ183" s="17"/>
      <c r="BK183" s="17"/>
      <c r="BL183" s="17"/>
      <c r="BM183" s="17"/>
      <c r="BN183" s="17"/>
      <c r="BO183" s="17"/>
      <c r="BP183" s="17"/>
      <c r="BQ183" s="17"/>
      <c r="BR183" s="17"/>
      <c r="BS183" s="17"/>
      <c r="BT183" s="17"/>
      <c r="BU183" s="17"/>
      <c r="BV183" s="17"/>
      <c r="BW183" s="17"/>
      <c r="BX183" s="17"/>
      <c r="BY183" s="17"/>
      <c r="BZ183" s="17"/>
      <c r="CA183" s="17"/>
      <c r="CB183" s="17"/>
      <c r="CC183" s="17"/>
      <c r="CD183" s="17"/>
      <c r="CE183" s="17"/>
      <c r="CF183" s="17"/>
      <c r="CG183" s="17"/>
      <c r="CH183" s="17"/>
      <c r="CI183" s="17"/>
      <c r="CJ183" s="17"/>
      <c r="CK183" s="17"/>
      <c r="CL183" s="17"/>
      <c r="CM183" s="17"/>
      <c r="CN183" s="17"/>
      <c r="CO183" s="17"/>
      <c r="CP183" s="17"/>
      <c r="CQ183" s="17"/>
      <c r="CR183" s="17"/>
      <c r="CS183" s="17"/>
      <c r="CT183" s="17"/>
      <c r="CU183" s="17"/>
      <c r="CV183" s="17"/>
      <c r="CW183" s="17"/>
      <c r="CX183" s="17"/>
      <c r="CY183" s="17"/>
      <c r="CZ183" s="17"/>
      <c r="DA183" s="17"/>
      <c r="DB183" s="17"/>
      <c r="DC183" s="17"/>
      <c r="DD183" s="17"/>
      <c r="DE183" s="17"/>
      <c r="DF183" s="17"/>
      <c r="DG183" s="17"/>
      <c r="DH183" s="17"/>
      <c r="DI183" s="17"/>
      <c r="DJ183" s="17"/>
      <c r="DK183" s="17"/>
      <c r="DL183" s="17"/>
      <c r="DM183" s="17"/>
      <c r="DN183" s="17"/>
      <c r="DO183" s="17"/>
      <c r="DP183" s="17"/>
      <c r="DQ183" s="17"/>
      <c r="DR183" s="17"/>
      <c r="DS183" s="17"/>
      <c r="DT183" s="17"/>
      <c r="DU183" s="17"/>
      <c r="DV183" s="17"/>
      <c r="DW183" s="17"/>
      <c r="DX183" s="17"/>
      <c r="DY183" s="17"/>
      <c r="DZ183" s="17"/>
      <c r="EA183" s="17"/>
      <c r="EB183" s="17"/>
      <c r="EC183" s="17"/>
      <c r="ED183" s="17"/>
      <c r="EE183" s="17"/>
      <c r="EF183" s="17"/>
      <c r="EG183" s="17"/>
      <c r="EH183" s="17"/>
      <c r="EI183" s="17"/>
      <c r="EJ183" s="17"/>
      <c r="EK183" s="17"/>
      <c r="EL183" s="17"/>
      <c r="EM183" s="17"/>
      <c r="EN183" s="17"/>
      <c r="EO183" s="17"/>
      <c r="EP183" s="17"/>
      <c r="EQ183" s="17"/>
      <c r="ER183" s="17"/>
      <c r="ES183" s="17"/>
      <c r="ET183" s="17"/>
      <c r="EU183" s="17"/>
      <c r="EV183" s="17"/>
      <c r="EW183" s="17"/>
      <c r="EX183" s="17"/>
      <c r="EY183" s="17"/>
      <c r="EZ183" s="17"/>
      <c r="FA183" s="17"/>
      <c r="FB183" s="17"/>
      <c r="FC183" s="17"/>
      <c r="FD183" s="17"/>
      <c r="FE183" s="17"/>
      <c r="FF183" s="17"/>
      <c r="FG183" s="17"/>
      <c r="FH183" s="17"/>
      <c r="FI183" s="17"/>
      <c r="FJ183" s="17"/>
      <c r="FK183" s="17"/>
      <c r="FL183" s="17"/>
      <c r="FM183" s="17"/>
      <c r="FN183" s="17"/>
      <c r="FO183" s="17"/>
      <c r="FP183" s="17"/>
      <c r="FQ183" s="17"/>
      <c r="FR183" s="17"/>
      <c r="FS183" s="17"/>
      <c r="FT183" s="17"/>
      <c r="FU183" s="17"/>
      <c r="FV183" s="17"/>
      <c r="FW183" s="17"/>
      <c r="FX183" s="17"/>
      <c r="FY183" s="17"/>
      <c r="FZ183" s="17"/>
      <c r="GA183" s="17"/>
      <c r="GB183" s="17"/>
      <c r="GC183" s="17"/>
      <c r="GD183" s="17"/>
      <c r="GE183" s="17"/>
      <c r="GF183" s="17"/>
      <c r="GG183" s="17"/>
      <c r="GH183" s="17"/>
      <c r="GI183" s="17"/>
      <c r="GJ183" s="17"/>
      <c r="GK183" s="17"/>
      <c r="GL183" s="17"/>
      <c r="GM183" s="17"/>
      <c r="GN183" s="17"/>
      <c r="GO183" s="17"/>
      <c r="GP183" s="17"/>
      <c r="GQ183" s="17"/>
      <c r="GR183" s="17"/>
      <c r="GS183" s="17"/>
      <c r="GT183" s="17"/>
      <c r="GU183" s="17"/>
      <c r="GV183" s="17"/>
      <c r="GW183" s="17"/>
      <c r="GX183" s="17"/>
      <c r="GY183" s="17"/>
      <c r="GZ183" s="17"/>
      <c r="HA183" s="17"/>
      <c r="HB183" s="17"/>
      <c r="HC183" s="17"/>
      <c r="HD183" s="17"/>
      <c r="HE183" s="17"/>
      <c r="HF183" s="17"/>
      <c r="HG183" s="17"/>
      <c r="HH183" s="17"/>
      <c r="HI183" s="17"/>
      <c r="HJ183" s="17"/>
      <c r="HK183" s="17"/>
      <c r="HL183" s="17"/>
      <c r="HM183" s="17"/>
      <c r="HN183" s="17"/>
      <c r="HO183" s="17"/>
      <c r="HP183" s="17"/>
      <c r="HQ183" s="17"/>
      <c r="HR183" s="17"/>
      <c r="HS183" s="17"/>
      <c r="HT183" s="17"/>
      <c r="HU183" s="17"/>
      <c r="HV183" s="17"/>
      <c r="HW183" s="17"/>
      <c r="HX183" s="17"/>
      <c r="HY183" s="17"/>
      <c r="HZ183" s="17"/>
      <c r="IA183" s="17"/>
      <c r="IB183" s="17"/>
      <c r="IC183" s="17"/>
      <c r="ID183" s="17"/>
      <c r="IE183" s="17"/>
      <c r="IF183" s="17"/>
      <c r="IG183" s="17"/>
      <c r="IH183" s="17"/>
      <c r="II183" s="17"/>
    </row>
    <row r="184" spans="1:243" s="18" customFormat="1" ht="17.25" customHeight="1" x14ac:dyDescent="0.2">
      <c r="A184" s="69" t="s">
        <v>10</v>
      </c>
      <c r="B184" s="70" t="s">
        <v>10</v>
      </c>
      <c r="C184" s="746" t="s">
        <v>69</v>
      </c>
      <c r="D184" s="747"/>
      <c r="E184" s="747"/>
      <c r="F184" s="747"/>
      <c r="G184" s="747"/>
      <c r="H184" s="747"/>
      <c r="I184" s="747"/>
      <c r="J184" s="747"/>
      <c r="K184" s="747"/>
      <c r="L184" s="747"/>
      <c r="M184" s="747"/>
      <c r="N184" s="748"/>
      <c r="O184" s="60"/>
      <c r="P184" s="60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/>
      <c r="AT184" s="17"/>
      <c r="AU184" s="17"/>
      <c r="AV184" s="17"/>
      <c r="AW184" s="17"/>
      <c r="AX184" s="17"/>
      <c r="AY184" s="17"/>
      <c r="AZ184" s="17"/>
      <c r="BA184" s="17"/>
      <c r="BB184" s="17"/>
      <c r="BC184" s="17"/>
      <c r="BD184" s="17"/>
      <c r="BE184" s="17"/>
      <c r="BF184" s="17"/>
      <c r="BG184" s="17"/>
      <c r="BH184" s="17"/>
      <c r="BI184" s="17"/>
      <c r="BJ184" s="17"/>
      <c r="BK184" s="17"/>
      <c r="BL184" s="17"/>
      <c r="BM184" s="17"/>
      <c r="BN184" s="17"/>
      <c r="BO184" s="17"/>
      <c r="BP184" s="17"/>
      <c r="BQ184" s="17"/>
      <c r="BR184" s="17"/>
      <c r="BS184" s="17"/>
      <c r="BT184" s="17"/>
      <c r="BU184" s="17"/>
      <c r="BV184" s="17"/>
      <c r="BW184" s="17"/>
      <c r="BX184" s="17"/>
      <c r="BY184" s="17"/>
      <c r="BZ184" s="17"/>
      <c r="CA184" s="17"/>
      <c r="CB184" s="17"/>
      <c r="CC184" s="17"/>
      <c r="CD184" s="17"/>
      <c r="CE184" s="17"/>
      <c r="CF184" s="17"/>
      <c r="CG184" s="17"/>
      <c r="CH184" s="17"/>
      <c r="CI184" s="17"/>
      <c r="CJ184" s="17"/>
      <c r="CK184" s="17"/>
      <c r="CL184" s="17"/>
      <c r="CM184" s="17"/>
      <c r="CN184" s="17"/>
      <c r="CO184" s="17"/>
      <c r="CP184" s="17"/>
      <c r="CQ184" s="17"/>
      <c r="CR184" s="17"/>
      <c r="CS184" s="17"/>
      <c r="CT184" s="17"/>
      <c r="CU184" s="17"/>
      <c r="CV184" s="17"/>
      <c r="CW184" s="17"/>
      <c r="CX184" s="17"/>
      <c r="CY184" s="17"/>
      <c r="CZ184" s="17"/>
      <c r="DA184" s="17"/>
      <c r="DB184" s="17"/>
      <c r="DC184" s="17"/>
      <c r="DD184" s="17"/>
      <c r="DE184" s="17"/>
      <c r="DF184" s="17"/>
      <c r="DG184" s="17"/>
      <c r="DH184" s="17"/>
      <c r="DI184" s="17"/>
      <c r="DJ184" s="17"/>
      <c r="DK184" s="17"/>
      <c r="DL184" s="17"/>
      <c r="DM184" s="17"/>
      <c r="DN184" s="17"/>
      <c r="DO184" s="17"/>
      <c r="DP184" s="17"/>
      <c r="DQ184" s="17"/>
      <c r="DR184" s="17"/>
      <c r="DS184" s="17"/>
      <c r="DT184" s="17"/>
      <c r="DU184" s="17"/>
      <c r="DV184" s="17"/>
      <c r="DW184" s="17"/>
      <c r="DX184" s="17"/>
      <c r="DY184" s="17"/>
      <c r="DZ184" s="17"/>
      <c r="EA184" s="17"/>
      <c r="EB184" s="17"/>
      <c r="EC184" s="17"/>
      <c r="ED184" s="17"/>
      <c r="EE184" s="17"/>
      <c r="EF184" s="17"/>
      <c r="EG184" s="17"/>
      <c r="EH184" s="17"/>
      <c r="EI184" s="17"/>
      <c r="EJ184" s="17"/>
      <c r="EK184" s="17"/>
      <c r="EL184" s="17"/>
      <c r="EM184" s="17"/>
      <c r="EN184" s="17"/>
      <c r="EO184" s="17"/>
      <c r="EP184" s="17"/>
      <c r="EQ184" s="17"/>
      <c r="ER184" s="17"/>
      <c r="ES184" s="17"/>
      <c r="ET184" s="17"/>
      <c r="EU184" s="17"/>
      <c r="EV184" s="17"/>
      <c r="EW184" s="17"/>
      <c r="EX184" s="17"/>
      <c r="EY184" s="17"/>
      <c r="EZ184" s="17"/>
      <c r="FA184" s="17"/>
      <c r="FB184" s="17"/>
      <c r="FC184" s="17"/>
      <c r="FD184" s="17"/>
      <c r="FE184" s="17"/>
      <c r="FF184" s="17"/>
      <c r="FG184" s="17"/>
      <c r="FH184" s="17"/>
      <c r="FI184" s="17"/>
      <c r="FJ184" s="17"/>
      <c r="FK184" s="17"/>
      <c r="FL184" s="17"/>
      <c r="FM184" s="17"/>
      <c r="FN184" s="17"/>
      <c r="FO184" s="17"/>
      <c r="FP184" s="17"/>
      <c r="FQ184" s="17"/>
      <c r="FR184" s="17"/>
      <c r="FS184" s="17"/>
      <c r="FT184" s="17"/>
      <c r="FU184" s="17"/>
      <c r="FV184" s="17"/>
      <c r="FW184" s="17"/>
      <c r="FX184" s="17"/>
      <c r="FY184" s="17"/>
      <c r="FZ184" s="17"/>
      <c r="GA184" s="17"/>
      <c r="GB184" s="17"/>
      <c r="GC184" s="17"/>
      <c r="GD184" s="17"/>
      <c r="GE184" s="17"/>
      <c r="GF184" s="17"/>
      <c r="GG184" s="17"/>
      <c r="GH184" s="17"/>
      <c r="GI184" s="17"/>
      <c r="GJ184" s="17"/>
      <c r="GK184" s="17"/>
      <c r="GL184" s="17"/>
      <c r="GM184" s="17"/>
      <c r="GN184" s="17"/>
      <c r="GO184" s="17"/>
      <c r="GP184" s="17"/>
      <c r="GQ184" s="17"/>
      <c r="GR184" s="17"/>
      <c r="GS184" s="17"/>
      <c r="GT184" s="17"/>
      <c r="GU184" s="17"/>
      <c r="GV184" s="17"/>
      <c r="GW184" s="17"/>
      <c r="GX184" s="17"/>
      <c r="GY184" s="17"/>
      <c r="GZ184" s="17"/>
      <c r="HA184" s="17"/>
      <c r="HB184" s="17"/>
      <c r="HC184" s="17"/>
      <c r="HD184" s="17"/>
      <c r="HE184" s="17"/>
      <c r="HF184" s="17"/>
      <c r="HG184" s="17"/>
      <c r="HH184" s="17"/>
      <c r="HI184" s="17"/>
      <c r="HJ184" s="17"/>
      <c r="HK184" s="17"/>
      <c r="HL184" s="17"/>
      <c r="HM184" s="17"/>
      <c r="HN184" s="17"/>
      <c r="HO184" s="17"/>
      <c r="HP184" s="17"/>
      <c r="HQ184" s="17"/>
      <c r="HR184" s="17"/>
      <c r="HS184" s="17"/>
      <c r="HT184" s="17"/>
      <c r="HU184" s="17"/>
      <c r="HV184" s="17"/>
      <c r="HW184" s="17"/>
      <c r="HX184" s="17"/>
      <c r="HY184" s="17"/>
      <c r="HZ184" s="17"/>
      <c r="IA184" s="17"/>
      <c r="IB184" s="17"/>
      <c r="IC184" s="17"/>
      <c r="ID184" s="17"/>
      <c r="IE184" s="17"/>
      <c r="IF184" s="17"/>
      <c r="IG184" s="17"/>
      <c r="IH184" s="17"/>
      <c r="II184" s="17"/>
    </row>
    <row r="185" spans="1:243" s="20" customFormat="1" ht="45.75" customHeight="1" x14ac:dyDescent="0.2">
      <c r="A185" s="448" t="s">
        <v>10</v>
      </c>
      <c r="B185" s="752" t="s">
        <v>10</v>
      </c>
      <c r="C185" s="745" t="s">
        <v>6</v>
      </c>
      <c r="D185" s="739" t="s">
        <v>143</v>
      </c>
      <c r="E185" s="738" t="s">
        <v>25</v>
      </c>
      <c r="F185" s="116" t="s">
        <v>107</v>
      </c>
      <c r="G185" s="252">
        <v>4.2</v>
      </c>
      <c r="H185" s="242">
        <v>8.8000000000000007</v>
      </c>
      <c r="I185" s="157">
        <v>14</v>
      </c>
      <c r="J185" s="157">
        <v>18</v>
      </c>
      <c r="K185" s="185" t="s">
        <v>194</v>
      </c>
      <c r="L185" s="162">
        <v>100</v>
      </c>
      <c r="M185" s="162">
        <v>100</v>
      </c>
      <c r="N185" s="162">
        <v>100</v>
      </c>
      <c r="O185" s="75"/>
      <c r="P185" s="75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  <c r="AV185" s="19"/>
      <c r="AW185" s="19"/>
      <c r="AX185" s="19"/>
      <c r="AY185" s="19"/>
      <c r="AZ185" s="19"/>
      <c r="BA185" s="19"/>
      <c r="BB185" s="19"/>
      <c r="BC185" s="19"/>
      <c r="BD185" s="19"/>
      <c r="BE185" s="19"/>
      <c r="BF185" s="19"/>
      <c r="BG185" s="19"/>
      <c r="BH185" s="19"/>
      <c r="BI185" s="19"/>
      <c r="BJ185" s="19"/>
      <c r="BK185" s="19"/>
      <c r="BL185" s="19"/>
      <c r="BM185" s="19"/>
      <c r="BN185" s="19"/>
      <c r="BO185" s="19"/>
      <c r="BP185" s="19"/>
      <c r="BQ185" s="19"/>
      <c r="BR185" s="19"/>
      <c r="BS185" s="19"/>
      <c r="BT185" s="19"/>
      <c r="BU185" s="19"/>
      <c r="BV185" s="19"/>
      <c r="BW185" s="19"/>
      <c r="BX185" s="19"/>
      <c r="BY185" s="19"/>
      <c r="BZ185" s="19"/>
      <c r="CA185" s="19"/>
      <c r="CB185" s="19"/>
      <c r="CC185" s="19"/>
      <c r="CD185" s="19"/>
      <c r="CE185" s="19"/>
      <c r="CF185" s="19"/>
      <c r="CG185" s="19"/>
      <c r="CH185" s="19"/>
      <c r="CI185" s="19"/>
      <c r="CJ185" s="19"/>
      <c r="CK185" s="19"/>
      <c r="CL185" s="19"/>
      <c r="CM185" s="19"/>
      <c r="CN185" s="19"/>
      <c r="CO185" s="19"/>
      <c r="CP185" s="19"/>
      <c r="CQ185" s="19"/>
      <c r="CR185" s="19"/>
      <c r="CS185" s="19"/>
      <c r="CT185" s="19"/>
      <c r="CU185" s="19"/>
      <c r="CV185" s="19"/>
      <c r="CW185" s="19"/>
      <c r="CX185" s="19"/>
      <c r="CY185" s="19"/>
      <c r="CZ185" s="19"/>
      <c r="DA185" s="19"/>
      <c r="DB185" s="19"/>
      <c r="DC185" s="19"/>
      <c r="DD185" s="19"/>
      <c r="DE185" s="19"/>
      <c r="DF185" s="19"/>
      <c r="DG185" s="19"/>
      <c r="DH185" s="19"/>
      <c r="DI185" s="19"/>
      <c r="DJ185" s="19"/>
      <c r="DK185" s="19"/>
      <c r="DL185" s="19"/>
      <c r="DM185" s="19"/>
      <c r="DN185" s="19"/>
      <c r="DO185" s="19"/>
      <c r="DP185" s="19"/>
      <c r="DQ185" s="19"/>
      <c r="DR185" s="19"/>
      <c r="DS185" s="19"/>
      <c r="DT185" s="19"/>
      <c r="DU185" s="19"/>
      <c r="DV185" s="19"/>
      <c r="DW185" s="19"/>
      <c r="DX185" s="19"/>
      <c r="DY185" s="19"/>
      <c r="DZ185" s="19"/>
      <c r="EA185" s="19"/>
      <c r="EB185" s="19"/>
      <c r="EC185" s="19"/>
      <c r="ED185" s="19"/>
      <c r="EE185" s="19"/>
      <c r="EF185" s="19"/>
      <c r="EG185" s="19"/>
      <c r="EH185" s="19"/>
      <c r="EI185" s="19"/>
      <c r="EJ185" s="19"/>
      <c r="EK185" s="19"/>
      <c r="EL185" s="19"/>
      <c r="EM185" s="19"/>
      <c r="EN185" s="19"/>
      <c r="EO185" s="19"/>
      <c r="EP185" s="19"/>
      <c r="EQ185" s="19"/>
      <c r="ER185" s="19"/>
      <c r="ES185" s="19"/>
      <c r="ET185" s="19"/>
      <c r="EU185" s="19"/>
      <c r="EV185" s="19"/>
      <c r="EW185" s="19"/>
      <c r="EX185" s="19"/>
      <c r="EY185" s="19"/>
      <c r="EZ185" s="19"/>
      <c r="FA185" s="19"/>
      <c r="FB185" s="19"/>
      <c r="FC185" s="19"/>
      <c r="FD185" s="19"/>
      <c r="FE185" s="19"/>
      <c r="FF185" s="19"/>
      <c r="FG185" s="19"/>
      <c r="FH185" s="19"/>
      <c r="FI185" s="19"/>
      <c r="FJ185" s="19"/>
      <c r="FK185" s="19"/>
      <c r="FL185" s="19"/>
      <c r="FM185" s="19"/>
      <c r="FN185" s="19"/>
      <c r="FO185" s="19"/>
      <c r="FP185" s="19"/>
      <c r="FQ185" s="19"/>
      <c r="FR185" s="19"/>
      <c r="FS185" s="19"/>
      <c r="FT185" s="19"/>
      <c r="FU185" s="19"/>
      <c r="FV185" s="19"/>
      <c r="FW185" s="19"/>
      <c r="FX185" s="19"/>
      <c r="FY185" s="19"/>
      <c r="FZ185" s="19"/>
      <c r="GA185" s="19"/>
      <c r="GB185" s="19"/>
      <c r="GC185" s="19"/>
      <c r="GD185" s="19"/>
      <c r="GE185" s="19"/>
      <c r="GF185" s="19"/>
      <c r="GG185" s="19"/>
      <c r="GH185" s="19"/>
      <c r="GI185" s="19"/>
      <c r="GJ185" s="19"/>
      <c r="GK185" s="19"/>
      <c r="GL185" s="19"/>
      <c r="GM185" s="19"/>
      <c r="GN185" s="19"/>
      <c r="GO185" s="19"/>
      <c r="GP185" s="19"/>
      <c r="GQ185" s="19"/>
      <c r="GR185" s="19"/>
      <c r="GS185" s="19"/>
      <c r="GT185" s="19"/>
      <c r="GU185" s="19"/>
      <c r="GV185" s="19"/>
      <c r="GW185" s="19"/>
      <c r="GX185" s="19"/>
      <c r="GY185" s="19"/>
      <c r="GZ185" s="19"/>
      <c r="HA185" s="19"/>
      <c r="HB185" s="19"/>
      <c r="HC185" s="19"/>
      <c r="HD185" s="19"/>
      <c r="HE185" s="19"/>
      <c r="HF185" s="19"/>
      <c r="HG185" s="19"/>
      <c r="HH185" s="19"/>
      <c r="HI185" s="19"/>
      <c r="HJ185" s="19"/>
      <c r="HK185" s="19"/>
      <c r="HL185" s="19"/>
      <c r="HM185" s="19"/>
      <c r="HN185" s="19"/>
      <c r="HO185" s="19"/>
      <c r="HP185" s="19"/>
      <c r="HQ185" s="19"/>
      <c r="HR185" s="19"/>
      <c r="HS185" s="19"/>
      <c r="HT185" s="19"/>
      <c r="HU185" s="19"/>
      <c r="HV185" s="19"/>
      <c r="HW185" s="19"/>
      <c r="HX185" s="19"/>
      <c r="HY185" s="19"/>
      <c r="HZ185" s="19"/>
      <c r="IA185" s="19"/>
      <c r="IB185" s="19"/>
      <c r="IC185" s="19"/>
      <c r="ID185" s="19"/>
      <c r="IE185" s="19"/>
      <c r="IF185" s="19"/>
      <c r="IG185" s="19"/>
      <c r="IH185" s="19"/>
      <c r="II185" s="19"/>
    </row>
    <row r="186" spans="1:243" s="16" customFormat="1" ht="22.5" customHeight="1" x14ac:dyDescent="0.2">
      <c r="A186" s="448"/>
      <c r="B186" s="752"/>
      <c r="C186" s="745"/>
      <c r="D186" s="739"/>
      <c r="E186" s="738"/>
      <c r="F186" s="106" t="s">
        <v>65</v>
      </c>
      <c r="G186" s="72">
        <f t="shared" ref="G186:J186" si="55">SUM(G185)</f>
        <v>4.2</v>
      </c>
      <c r="H186" s="396">
        <f t="shared" si="55"/>
        <v>8.8000000000000007</v>
      </c>
      <c r="I186" s="72">
        <f t="shared" si="55"/>
        <v>14</v>
      </c>
      <c r="J186" s="72">
        <f t="shared" si="55"/>
        <v>18</v>
      </c>
      <c r="K186" s="713"/>
      <c r="L186" s="714"/>
      <c r="M186" s="714"/>
      <c r="N186" s="715"/>
      <c r="O186" s="60"/>
      <c r="P186" s="60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  <c r="DQ186" s="15"/>
      <c r="DR186" s="15"/>
      <c r="DS186" s="15"/>
      <c r="DT186" s="15"/>
      <c r="DU186" s="15"/>
      <c r="DV186" s="15"/>
      <c r="DW186" s="15"/>
      <c r="DX186" s="15"/>
      <c r="DY186" s="15"/>
      <c r="DZ186" s="15"/>
      <c r="EA186" s="15"/>
      <c r="EB186" s="15"/>
      <c r="EC186" s="15"/>
      <c r="ED186" s="15"/>
      <c r="EE186" s="15"/>
      <c r="EF186" s="15"/>
      <c r="EG186" s="15"/>
      <c r="EH186" s="15"/>
      <c r="EI186" s="15"/>
      <c r="EJ186" s="15"/>
      <c r="EK186" s="15"/>
      <c r="EL186" s="15"/>
      <c r="EM186" s="15"/>
      <c r="EN186" s="15"/>
      <c r="EO186" s="15"/>
      <c r="EP186" s="15"/>
      <c r="EQ186" s="15"/>
      <c r="ER186" s="15"/>
      <c r="ES186" s="15"/>
      <c r="ET186" s="15"/>
      <c r="EU186" s="15"/>
      <c r="EV186" s="15"/>
      <c r="EW186" s="15"/>
      <c r="EX186" s="15"/>
      <c r="EY186" s="15"/>
      <c r="EZ186" s="15"/>
      <c r="FA186" s="15"/>
      <c r="FB186" s="15"/>
      <c r="FC186" s="15"/>
      <c r="FD186" s="15"/>
      <c r="FE186" s="15"/>
      <c r="FF186" s="15"/>
      <c r="FG186" s="15"/>
      <c r="FH186" s="15"/>
      <c r="FI186" s="15"/>
      <c r="FJ186" s="15"/>
      <c r="FK186" s="15"/>
      <c r="FL186" s="15"/>
      <c r="FM186" s="15"/>
      <c r="FN186" s="15"/>
      <c r="FO186" s="15"/>
      <c r="FP186" s="15"/>
      <c r="FQ186" s="15"/>
      <c r="FR186" s="15"/>
      <c r="FS186" s="15"/>
      <c r="FT186" s="15"/>
      <c r="FU186" s="15"/>
      <c r="FV186" s="15"/>
      <c r="FW186" s="15"/>
      <c r="FX186" s="15"/>
      <c r="FY186" s="15"/>
      <c r="FZ186" s="15"/>
      <c r="GA186" s="15"/>
      <c r="GB186" s="15"/>
      <c r="GC186" s="15"/>
      <c r="GD186" s="15"/>
      <c r="GE186" s="15"/>
      <c r="GF186" s="15"/>
      <c r="GG186" s="15"/>
      <c r="GH186" s="15"/>
      <c r="GI186" s="15"/>
      <c r="GJ186" s="15"/>
      <c r="GK186" s="15"/>
      <c r="GL186" s="15"/>
      <c r="GM186" s="15"/>
      <c r="GN186" s="15"/>
      <c r="GO186" s="15"/>
      <c r="GP186" s="15"/>
      <c r="GQ186" s="15"/>
      <c r="GR186" s="15"/>
      <c r="GS186" s="15"/>
      <c r="GT186" s="15"/>
      <c r="GU186" s="15"/>
      <c r="GV186" s="15"/>
      <c r="GW186" s="15"/>
      <c r="GX186" s="15"/>
      <c r="GY186" s="15"/>
      <c r="GZ186" s="15"/>
      <c r="HA186" s="15"/>
      <c r="HB186" s="15"/>
      <c r="HC186" s="15"/>
      <c r="HD186" s="15"/>
      <c r="HE186" s="15"/>
      <c r="HF186" s="15"/>
      <c r="HG186" s="15"/>
      <c r="HH186" s="15"/>
      <c r="HI186" s="15"/>
      <c r="HJ186" s="15"/>
      <c r="HK186" s="15"/>
      <c r="HL186" s="15"/>
      <c r="HM186" s="15"/>
      <c r="HN186" s="15"/>
      <c r="HO186" s="15"/>
      <c r="HP186" s="15"/>
      <c r="HQ186" s="15"/>
      <c r="HR186" s="15"/>
      <c r="HS186" s="15"/>
      <c r="HT186" s="15"/>
      <c r="HU186" s="15"/>
      <c r="HV186" s="15"/>
      <c r="HW186" s="15"/>
      <c r="HX186" s="15"/>
      <c r="HY186" s="15"/>
      <c r="HZ186" s="15"/>
      <c r="IA186" s="15"/>
      <c r="IB186" s="15"/>
      <c r="IC186" s="15"/>
      <c r="ID186" s="15"/>
      <c r="IE186" s="15"/>
      <c r="IF186" s="15"/>
      <c r="IG186" s="15"/>
      <c r="IH186" s="15"/>
      <c r="II186" s="15"/>
    </row>
    <row r="187" spans="1:243" s="18" customFormat="1" ht="19.5" customHeight="1" x14ac:dyDescent="0.2">
      <c r="A187" s="69" t="s">
        <v>10</v>
      </c>
      <c r="B187" s="74" t="s">
        <v>10</v>
      </c>
      <c r="C187" s="741" t="s">
        <v>67</v>
      </c>
      <c r="D187" s="742"/>
      <c r="E187" s="742"/>
      <c r="F187" s="743"/>
      <c r="G187" s="297">
        <f t="shared" ref="G187:J187" si="56">SUM(G186)</f>
        <v>4.2</v>
      </c>
      <c r="H187" s="297">
        <f t="shared" si="56"/>
        <v>8.8000000000000007</v>
      </c>
      <c r="I187" s="297">
        <f t="shared" si="56"/>
        <v>14</v>
      </c>
      <c r="J187" s="297">
        <f t="shared" si="56"/>
        <v>18</v>
      </c>
      <c r="K187" s="753"/>
      <c r="L187" s="754"/>
      <c r="M187" s="754"/>
      <c r="N187" s="755"/>
      <c r="O187" s="60"/>
      <c r="P187" s="60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  <c r="AP187" s="17"/>
      <c r="AQ187" s="17"/>
      <c r="AR187" s="17"/>
      <c r="AS187" s="17"/>
      <c r="AT187" s="17"/>
      <c r="AU187" s="17"/>
      <c r="AV187" s="17"/>
      <c r="AW187" s="17"/>
      <c r="AX187" s="17"/>
      <c r="AY187" s="17"/>
      <c r="AZ187" s="17"/>
      <c r="BA187" s="17"/>
      <c r="BB187" s="17"/>
      <c r="BC187" s="17"/>
      <c r="BD187" s="17"/>
      <c r="BE187" s="17"/>
      <c r="BF187" s="17"/>
      <c r="BG187" s="17"/>
      <c r="BH187" s="17"/>
      <c r="BI187" s="17"/>
      <c r="BJ187" s="17"/>
      <c r="BK187" s="17"/>
      <c r="BL187" s="17"/>
      <c r="BM187" s="17"/>
      <c r="BN187" s="17"/>
      <c r="BO187" s="17"/>
      <c r="BP187" s="17"/>
      <c r="BQ187" s="17"/>
      <c r="BR187" s="17"/>
      <c r="BS187" s="17"/>
      <c r="BT187" s="17"/>
      <c r="BU187" s="17"/>
      <c r="BV187" s="17"/>
      <c r="BW187" s="17"/>
      <c r="BX187" s="17"/>
      <c r="BY187" s="17"/>
      <c r="BZ187" s="17"/>
      <c r="CA187" s="17"/>
      <c r="CB187" s="17"/>
      <c r="CC187" s="17"/>
      <c r="CD187" s="17"/>
      <c r="CE187" s="17"/>
      <c r="CF187" s="17"/>
      <c r="CG187" s="17"/>
      <c r="CH187" s="17"/>
      <c r="CI187" s="17"/>
      <c r="CJ187" s="17"/>
      <c r="CK187" s="17"/>
      <c r="CL187" s="17"/>
      <c r="CM187" s="17"/>
      <c r="CN187" s="17"/>
      <c r="CO187" s="17"/>
      <c r="CP187" s="17"/>
      <c r="CQ187" s="17"/>
      <c r="CR187" s="17"/>
      <c r="CS187" s="17"/>
      <c r="CT187" s="17"/>
      <c r="CU187" s="17"/>
      <c r="CV187" s="17"/>
      <c r="CW187" s="17"/>
      <c r="CX187" s="17"/>
      <c r="CY187" s="17"/>
      <c r="CZ187" s="17"/>
      <c r="DA187" s="17"/>
      <c r="DB187" s="17"/>
      <c r="DC187" s="17"/>
      <c r="DD187" s="17"/>
      <c r="DE187" s="17"/>
      <c r="DF187" s="17"/>
      <c r="DG187" s="17"/>
      <c r="DH187" s="17"/>
      <c r="DI187" s="17"/>
      <c r="DJ187" s="17"/>
      <c r="DK187" s="17"/>
      <c r="DL187" s="17"/>
      <c r="DM187" s="17"/>
      <c r="DN187" s="17"/>
      <c r="DO187" s="17"/>
      <c r="DP187" s="17"/>
      <c r="DQ187" s="17"/>
      <c r="DR187" s="17"/>
      <c r="DS187" s="17"/>
      <c r="DT187" s="17"/>
      <c r="DU187" s="17"/>
      <c r="DV187" s="17"/>
      <c r="DW187" s="17"/>
      <c r="DX187" s="17"/>
      <c r="DY187" s="17"/>
      <c r="DZ187" s="17"/>
      <c r="EA187" s="17"/>
      <c r="EB187" s="17"/>
      <c r="EC187" s="17"/>
      <c r="ED187" s="17"/>
      <c r="EE187" s="17"/>
      <c r="EF187" s="17"/>
      <c r="EG187" s="17"/>
      <c r="EH187" s="17"/>
      <c r="EI187" s="17"/>
      <c r="EJ187" s="17"/>
      <c r="EK187" s="17"/>
      <c r="EL187" s="17"/>
      <c r="EM187" s="17"/>
      <c r="EN187" s="17"/>
      <c r="EO187" s="17"/>
      <c r="EP187" s="17"/>
      <c r="EQ187" s="17"/>
      <c r="ER187" s="17"/>
      <c r="ES187" s="17"/>
      <c r="ET187" s="17"/>
      <c r="EU187" s="17"/>
      <c r="EV187" s="17"/>
      <c r="EW187" s="17"/>
      <c r="EX187" s="17"/>
      <c r="EY187" s="17"/>
      <c r="EZ187" s="17"/>
      <c r="FA187" s="17"/>
      <c r="FB187" s="17"/>
      <c r="FC187" s="17"/>
      <c r="FD187" s="17"/>
      <c r="FE187" s="17"/>
      <c r="FF187" s="17"/>
      <c r="FG187" s="17"/>
      <c r="FH187" s="17"/>
      <c r="FI187" s="17"/>
      <c r="FJ187" s="17"/>
      <c r="FK187" s="17"/>
      <c r="FL187" s="17"/>
      <c r="FM187" s="17"/>
      <c r="FN187" s="17"/>
      <c r="FO187" s="17"/>
      <c r="FP187" s="17"/>
      <c r="FQ187" s="17"/>
      <c r="FR187" s="17"/>
      <c r="FS187" s="17"/>
      <c r="FT187" s="17"/>
      <c r="FU187" s="17"/>
      <c r="FV187" s="17"/>
      <c r="FW187" s="17"/>
      <c r="FX187" s="17"/>
      <c r="FY187" s="17"/>
      <c r="FZ187" s="17"/>
      <c r="GA187" s="17"/>
      <c r="GB187" s="17"/>
      <c r="GC187" s="17"/>
      <c r="GD187" s="17"/>
      <c r="GE187" s="17"/>
      <c r="GF187" s="17"/>
      <c r="GG187" s="17"/>
      <c r="GH187" s="17"/>
      <c r="GI187" s="17"/>
      <c r="GJ187" s="17"/>
      <c r="GK187" s="17"/>
      <c r="GL187" s="17"/>
      <c r="GM187" s="17"/>
      <c r="GN187" s="17"/>
      <c r="GO187" s="17"/>
      <c r="GP187" s="17"/>
      <c r="GQ187" s="17"/>
      <c r="GR187" s="17"/>
      <c r="GS187" s="17"/>
      <c r="GT187" s="17"/>
      <c r="GU187" s="17"/>
      <c r="GV187" s="17"/>
      <c r="GW187" s="17"/>
      <c r="GX187" s="17"/>
      <c r="GY187" s="17"/>
      <c r="GZ187" s="17"/>
      <c r="HA187" s="17"/>
      <c r="HB187" s="17"/>
      <c r="HC187" s="17"/>
      <c r="HD187" s="17"/>
      <c r="HE187" s="17"/>
      <c r="HF187" s="17"/>
      <c r="HG187" s="17"/>
      <c r="HH187" s="17"/>
      <c r="HI187" s="17"/>
      <c r="HJ187" s="17"/>
      <c r="HK187" s="17"/>
      <c r="HL187" s="17"/>
      <c r="HM187" s="17"/>
      <c r="HN187" s="17"/>
      <c r="HO187" s="17"/>
      <c r="HP187" s="17"/>
      <c r="HQ187" s="17"/>
      <c r="HR187" s="17"/>
      <c r="HS187" s="17"/>
      <c r="HT187" s="17"/>
      <c r="HU187" s="17"/>
      <c r="HV187" s="17"/>
      <c r="HW187" s="17"/>
      <c r="HX187" s="17"/>
      <c r="HY187" s="17"/>
      <c r="HZ187" s="17"/>
      <c r="IA187" s="17"/>
      <c r="IB187" s="17"/>
      <c r="IC187" s="17"/>
      <c r="ID187" s="17"/>
      <c r="IE187" s="17"/>
      <c r="IF187" s="17"/>
      <c r="IG187" s="17"/>
      <c r="IH187" s="17"/>
      <c r="II187" s="17"/>
    </row>
    <row r="188" spans="1:243" s="16" customFormat="1" ht="25.5" customHeight="1" x14ac:dyDescent="0.2">
      <c r="A188" s="342" t="s">
        <v>10</v>
      </c>
      <c r="B188" s="689" t="s">
        <v>70</v>
      </c>
      <c r="C188" s="690"/>
      <c r="D188" s="690"/>
      <c r="E188" s="690"/>
      <c r="F188" s="691"/>
      <c r="G188" s="298">
        <f>SUM(G172+G183+G187)</f>
        <v>1604.2</v>
      </c>
      <c r="H188" s="298">
        <f t="shared" ref="H188:J188" si="57">SUM(H172+H183+H187)</f>
        <v>1375.4999999999998</v>
      </c>
      <c r="I188" s="298">
        <f t="shared" si="57"/>
        <v>1238.4000000000001</v>
      </c>
      <c r="J188" s="298">
        <f t="shared" si="57"/>
        <v>932.9</v>
      </c>
      <c r="K188" s="762"/>
      <c r="L188" s="763"/>
      <c r="M188" s="763"/>
      <c r="N188" s="764"/>
      <c r="O188" s="42"/>
      <c r="P188" s="44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  <c r="DQ188" s="15"/>
      <c r="DR188" s="15"/>
      <c r="DS188" s="15"/>
      <c r="DT188" s="15"/>
      <c r="DU188" s="15"/>
      <c r="DV188" s="15"/>
      <c r="DW188" s="15"/>
      <c r="DX188" s="15"/>
      <c r="DY188" s="15"/>
      <c r="DZ188" s="15"/>
      <c r="EA188" s="15"/>
      <c r="EB188" s="15"/>
      <c r="EC188" s="15"/>
      <c r="ED188" s="15"/>
      <c r="EE188" s="15"/>
      <c r="EF188" s="15"/>
      <c r="EG188" s="15"/>
      <c r="EH188" s="15"/>
      <c r="EI188" s="15"/>
      <c r="EJ188" s="15"/>
      <c r="EK188" s="15"/>
      <c r="EL188" s="15"/>
      <c r="EM188" s="15"/>
      <c r="EN188" s="15"/>
      <c r="EO188" s="15"/>
      <c r="EP188" s="15"/>
      <c r="EQ188" s="15"/>
      <c r="ER188" s="15"/>
      <c r="ES188" s="15"/>
      <c r="ET188" s="15"/>
      <c r="EU188" s="15"/>
      <c r="EV188" s="15"/>
      <c r="EW188" s="15"/>
      <c r="EX188" s="15"/>
      <c r="EY188" s="15"/>
      <c r="EZ188" s="15"/>
      <c r="FA188" s="15"/>
      <c r="FB188" s="15"/>
      <c r="FC188" s="15"/>
      <c r="FD188" s="15"/>
      <c r="FE188" s="15"/>
      <c r="FF188" s="15"/>
      <c r="FG188" s="15"/>
      <c r="FH188" s="15"/>
      <c r="FI188" s="15"/>
      <c r="FJ188" s="15"/>
      <c r="FK188" s="15"/>
      <c r="FL188" s="15"/>
      <c r="FM188" s="15"/>
      <c r="FN188" s="15"/>
      <c r="FO188" s="15"/>
      <c r="FP188" s="15"/>
      <c r="FQ188" s="15"/>
      <c r="FR188" s="15"/>
      <c r="FS188" s="15"/>
      <c r="FT188" s="15"/>
      <c r="FU188" s="15"/>
      <c r="FV188" s="15"/>
      <c r="FW188" s="15"/>
      <c r="FX188" s="15"/>
      <c r="FY188" s="15"/>
      <c r="FZ188" s="15"/>
      <c r="GA188" s="15"/>
      <c r="GB188" s="15"/>
      <c r="GC188" s="15"/>
      <c r="GD188" s="15"/>
      <c r="GE188" s="15"/>
      <c r="GF188" s="15"/>
      <c r="GG188" s="15"/>
      <c r="GH188" s="15"/>
      <c r="GI188" s="15"/>
      <c r="GJ188" s="15"/>
      <c r="GK188" s="15"/>
      <c r="GL188" s="15"/>
      <c r="GM188" s="15"/>
      <c r="GN188" s="15"/>
      <c r="GO188" s="15"/>
      <c r="GP188" s="15"/>
      <c r="GQ188" s="15"/>
      <c r="GR188" s="15"/>
      <c r="GS188" s="15"/>
      <c r="GT188" s="15"/>
      <c r="GU188" s="15"/>
      <c r="GV188" s="15"/>
      <c r="GW188" s="15"/>
      <c r="GX188" s="15"/>
      <c r="GY188" s="15"/>
      <c r="GZ188" s="15"/>
      <c r="HA188" s="15"/>
      <c r="HB188" s="15"/>
      <c r="HC188" s="15"/>
      <c r="HD188" s="15"/>
      <c r="HE188" s="15"/>
      <c r="HF188" s="15"/>
      <c r="HG188" s="15"/>
      <c r="HH188" s="15"/>
      <c r="HI188" s="15"/>
      <c r="HJ188" s="15"/>
      <c r="HK188" s="15"/>
      <c r="HL188" s="15"/>
      <c r="HM188" s="15"/>
      <c r="HN188" s="15"/>
      <c r="HO188" s="15"/>
      <c r="HP188" s="15"/>
      <c r="HQ188" s="15"/>
      <c r="HR188" s="15"/>
      <c r="HS188" s="15"/>
      <c r="HT188" s="15"/>
      <c r="HU188" s="15"/>
      <c r="HV188" s="15"/>
      <c r="HW188" s="15"/>
      <c r="HX188" s="15"/>
      <c r="HY188" s="15"/>
      <c r="HZ188" s="15"/>
      <c r="IA188" s="15"/>
      <c r="IB188" s="15"/>
      <c r="IC188" s="15"/>
      <c r="ID188" s="15"/>
      <c r="IE188" s="15"/>
      <c r="IF188" s="15"/>
      <c r="IG188" s="15"/>
      <c r="IH188" s="15"/>
      <c r="II188" s="15"/>
    </row>
    <row r="189" spans="1:243" s="16" customFormat="1" ht="23.25" customHeight="1" x14ac:dyDescent="0.2">
      <c r="A189" s="341" t="s">
        <v>12</v>
      </c>
      <c r="B189" s="749" t="s">
        <v>217</v>
      </c>
      <c r="C189" s="750"/>
      <c r="D189" s="750"/>
      <c r="E189" s="750"/>
      <c r="F189" s="750"/>
      <c r="G189" s="750"/>
      <c r="H189" s="750"/>
      <c r="I189" s="750"/>
      <c r="J189" s="750"/>
      <c r="K189" s="750"/>
      <c r="L189" s="750"/>
      <c r="M189" s="750"/>
      <c r="N189" s="751"/>
      <c r="O189" s="60"/>
      <c r="P189" s="60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  <c r="DQ189" s="15"/>
      <c r="DR189" s="15"/>
      <c r="DS189" s="15"/>
      <c r="DT189" s="15"/>
      <c r="DU189" s="15"/>
      <c r="DV189" s="15"/>
      <c r="DW189" s="15"/>
      <c r="DX189" s="15"/>
      <c r="DY189" s="15"/>
      <c r="DZ189" s="15"/>
      <c r="EA189" s="15"/>
      <c r="EB189" s="15"/>
      <c r="EC189" s="15"/>
      <c r="ED189" s="15"/>
      <c r="EE189" s="15"/>
      <c r="EF189" s="15"/>
      <c r="EG189" s="15"/>
      <c r="EH189" s="15"/>
      <c r="EI189" s="15"/>
      <c r="EJ189" s="15"/>
      <c r="EK189" s="15"/>
      <c r="EL189" s="15"/>
      <c r="EM189" s="15"/>
      <c r="EN189" s="15"/>
      <c r="EO189" s="15"/>
      <c r="EP189" s="15"/>
      <c r="EQ189" s="15"/>
      <c r="ER189" s="15"/>
      <c r="ES189" s="15"/>
      <c r="ET189" s="15"/>
      <c r="EU189" s="15"/>
      <c r="EV189" s="15"/>
      <c r="EW189" s="15"/>
      <c r="EX189" s="15"/>
      <c r="EY189" s="15"/>
      <c r="EZ189" s="15"/>
      <c r="FA189" s="15"/>
      <c r="FB189" s="15"/>
      <c r="FC189" s="15"/>
      <c r="FD189" s="15"/>
      <c r="FE189" s="15"/>
      <c r="FF189" s="15"/>
      <c r="FG189" s="15"/>
      <c r="FH189" s="15"/>
      <c r="FI189" s="15"/>
      <c r="FJ189" s="15"/>
      <c r="FK189" s="15"/>
      <c r="FL189" s="15"/>
      <c r="FM189" s="15"/>
      <c r="FN189" s="15"/>
      <c r="FO189" s="15"/>
      <c r="FP189" s="15"/>
      <c r="FQ189" s="15"/>
      <c r="FR189" s="15"/>
      <c r="FS189" s="15"/>
      <c r="FT189" s="15"/>
      <c r="FU189" s="15"/>
      <c r="FV189" s="15"/>
      <c r="FW189" s="15"/>
      <c r="FX189" s="15"/>
      <c r="FY189" s="15"/>
      <c r="FZ189" s="15"/>
      <c r="GA189" s="15"/>
      <c r="GB189" s="15"/>
      <c r="GC189" s="15"/>
      <c r="GD189" s="15"/>
      <c r="GE189" s="15"/>
      <c r="GF189" s="15"/>
      <c r="GG189" s="15"/>
      <c r="GH189" s="15"/>
      <c r="GI189" s="15"/>
      <c r="GJ189" s="15"/>
      <c r="GK189" s="15"/>
      <c r="GL189" s="15"/>
      <c r="GM189" s="15"/>
      <c r="GN189" s="15"/>
      <c r="GO189" s="15"/>
      <c r="GP189" s="15"/>
      <c r="GQ189" s="15"/>
      <c r="GR189" s="15"/>
      <c r="GS189" s="15"/>
      <c r="GT189" s="15"/>
      <c r="GU189" s="15"/>
      <c r="GV189" s="15"/>
      <c r="GW189" s="15"/>
      <c r="GX189" s="15"/>
      <c r="GY189" s="15"/>
      <c r="GZ189" s="15"/>
      <c r="HA189" s="15"/>
      <c r="HB189" s="15"/>
      <c r="HC189" s="15"/>
      <c r="HD189" s="15"/>
      <c r="HE189" s="15"/>
      <c r="HF189" s="15"/>
      <c r="HG189" s="15"/>
      <c r="HH189" s="15"/>
      <c r="HI189" s="15"/>
      <c r="HJ189" s="15"/>
      <c r="HK189" s="15"/>
      <c r="HL189" s="15"/>
      <c r="HM189" s="15"/>
      <c r="HN189" s="15"/>
      <c r="HO189" s="15"/>
      <c r="HP189" s="15"/>
      <c r="HQ189" s="15"/>
      <c r="HR189" s="15"/>
      <c r="HS189" s="15"/>
      <c r="HT189" s="15"/>
      <c r="HU189" s="15"/>
      <c r="HV189" s="15"/>
      <c r="HW189" s="15"/>
      <c r="HX189" s="15"/>
      <c r="HY189" s="15"/>
      <c r="HZ189" s="15"/>
      <c r="IA189" s="15"/>
      <c r="IB189" s="15"/>
      <c r="IC189" s="15"/>
      <c r="ID189" s="15"/>
      <c r="IE189" s="15"/>
      <c r="IF189" s="15"/>
      <c r="IG189" s="15"/>
      <c r="IH189" s="15"/>
      <c r="II189" s="15"/>
    </row>
    <row r="190" spans="1:243" s="18" customFormat="1" ht="19.5" customHeight="1" x14ac:dyDescent="0.2">
      <c r="A190" s="341" t="s">
        <v>12</v>
      </c>
      <c r="B190" s="74" t="s">
        <v>12</v>
      </c>
      <c r="C190" s="759" t="s">
        <v>214</v>
      </c>
      <c r="D190" s="760"/>
      <c r="E190" s="760"/>
      <c r="F190" s="760"/>
      <c r="G190" s="760"/>
      <c r="H190" s="760"/>
      <c r="I190" s="760"/>
      <c r="J190" s="760"/>
      <c r="K190" s="760"/>
      <c r="L190" s="760"/>
      <c r="M190" s="760"/>
      <c r="N190" s="761"/>
      <c r="O190" s="60"/>
      <c r="P190" s="60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  <c r="AK190" s="17"/>
      <c r="AL190" s="17"/>
      <c r="AM190" s="17"/>
      <c r="AN190" s="17"/>
      <c r="AO190" s="17"/>
      <c r="AP190" s="17"/>
      <c r="AQ190" s="17"/>
      <c r="AR190" s="17"/>
      <c r="AS190" s="17"/>
      <c r="AT190" s="17"/>
      <c r="AU190" s="17"/>
      <c r="AV190" s="17"/>
      <c r="AW190" s="17"/>
      <c r="AX190" s="17"/>
      <c r="AY190" s="17"/>
      <c r="AZ190" s="17"/>
      <c r="BA190" s="17"/>
      <c r="BB190" s="17"/>
      <c r="BC190" s="17"/>
      <c r="BD190" s="17"/>
      <c r="BE190" s="17"/>
      <c r="BF190" s="17"/>
      <c r="BG190" s="17"/>
      <c r="BH190" s="17"/>
      <c r="BI190" s="17"/>
      <c r="BJ190" s="17"/>
      <c r="BK190" s="17"/>
      <c r="BL190" s="17"/>
      <c r="BM190" s="17"/>
      <c r="BN190" s="17"/>
      <c r="BO190" s="17"/>
      <c r="BP190" s="17"/>
      <c r="BQ190" s="17"/>
      <c r="BR190" s="17"/>
      <c r="BS190" s="17"/>
      <c r="BT190" s="17"/>
      <c r="BU190" s="17"/>
      <c r="BV190" s="17"/>
      <c r="BW190" s="17"/>
      <c r="BX190" s="17"/>
      <c r="BY190" s="17"/>
      <c r="BZ190" s="17"/>
      <c r="CA190" s="17"/>
      <c r="CB190" s="17"/>
      <c r="CC190" s="17"/>
      <c r="CD190" s="17"/>
      <c r="CE190" s="17"/>
      <c r="CF190" s="17"/>
      <c r="CG190" s="17"/>
      <c r="CH190" s="17"/>
      <c r="CI190" s="17"/>
      <c r="CJ190" s="17"/>
      <c r="CK190" s="17"/>
      <c r="CL190" s="17"/>
      <c r="CM190" s="17"/>
      <c r="CN190" s="17"/>
      <c r="CO190" s="17"/>
      <c r="CP190" s="17"/>
      <c r="CQ190" s="17"/>
      <c r="CR190" s="17"/>
      <c r="CS190" s="17"/>
      <c r="CT190" s="17"/>
      <c r="CU190" s="17"/>
      <c r="CV190" s="17"/>
      <c r="CW190" s="17"/>
      <c r="CX190" s="17"/>
      <c r="CY190" s="17"/>
      <c r="CZ190" s="17"/>
      <c r="DA190" s="17"/>
      <c r="DB190" s="17"/>
      <c r="DC190" s="17"/>
      <c r="DD190" s="17"/>
      <c r="DE190" s="17"/>
      <c r="DF190" s="17"/>
      <c r="DG190" s="17"/>
      <c r="DH190" s="17"/>
      <c r="DI190" s="17"/>
      <c r="DJ190" s="17"/>
      <c r="DK190" s="17"/>
      <c r="DL190" s="17"/>
      <c r="DM190" s="17"/>
      <c r="DN190" s="17"/>
      <c r="DO190" s="17"/>
      <c r="DP190" s="17"/>
      <c r="DQ190" s="17"/>
      <c r="DR190" s="17"/>
      <c r="DS190" s="17"/>
      <c r="DT190" s="17"/>
      <c r="DU190" s="17"/>
      <c r="DV190" s="17"/>
      <c r="DW190" s="17"/>
      <c r="DX190" s="17"/>
      <c r="DY190" s="17"/>
      <c r="DZ190" s="17"/>
      <c r="EA190" s="17"/>
      <c r="EB190" s="17"/>
      <c r="EC190" s="17"/>
      <c r="ED190" s="17"/>
      <c r="EE190" s="17"/>
      <c r="EF190" s="17"/>
      <c r="EG190" s="17"/>
      <c r="EH190" s="17"/>
      <c r="EI190" s="17"/>
      <c r="EJ190" s="17"/>
      <c r="EK190" s="17"/>
      <c r="EL190" s="17"/>
      <c r="EM190" s="17"/>
      <c r="EN190" s="17"/>
      <c r="EO190" s="17"/>
      <c r="EP190" s="17"/>
      <c r="EQ190" s="17"/>
      <c r="ER190" s="17"/>
      <c r="ES190" s="17"/>
      <c r="ET190" s="17"/>
      <c r="EU190" s="17"/>
      <c r="EV190" s="17"/>
      <c r="EW190" s="17"/>
      <c r="EX190" s="17"/>
      <c r="EY190" s="17"/>
      <c r="EZ190" s="17"/>
      <c r="FA190" s="17"/>
      <c r="FB190" s="17"/>
      <c r="FC190" s="17"/>
      <c r="FD190" s="17"/>
      <c r="FE190" s="17"/>
      <c r="FF190" s="17"/>
      <c r="FG190" s="17"/>
      <c r="FH190" s="17"/>
      <c r="FI190" s="17"/>
      <c r="FJ190" s="17"/>
      <c r="FK190" s="17"/>
      <c r="FL190" s="17"/>
      <c r="FM190" s="17"/>
      <c r="FN190" s="17"/>
      <c r="FO190" s="17"/>
      <c r="FP190" s="17"/>
      <c r="FQ190" s="17"/>
      <c r="FR190" s="17"/>
      <c r="FS190" s="17"/>
      <c r="FT190" s="17"/>
      <c r="FU190" s="17"/>
      <c r="FV190" s="17"/>
      <c r="FW190" s="17"/>
      <c r="FX190" s="17"/>
      <c r="FY190" s="17"/>
      <c r="FZ190" s="17"/>
      <c r="GA190" s="17"/>
      <c r="GB190" s="17"/>
      <c r="GC190" s="17"/>
      <c r="GD190" s="17"/>
      <c r="GE190" s="17"/>
      <c r="GF190" s="17"/>
      <c r="GG190" s="17"/>
      <c r="GH190" s="17"/>
      <c r="GI190" s="17"/>
      <c r="GJ190" s="17"/>
      <c r="GK190" s="17"/>
      <c r="GL190" s="17"/>
      <c r="GM190" s="17"/>
      <c r="GN190" s="17"/>
      <c r="GO190" s="17"/>
      <c r="GP190" s="17"/>
      <c r="GQ190" s="17"/>
      <c r="GR190" s="17"/>
      <c r="GS190" s="17"/>
      <c r="GT190" s="17"/>
      <c r="GU190" s="17"/>
      <c r="GV190" s="17"/>
      <c r="GW190" s="17"/>
      <c r="GX190" s="17"/>
      <c r="GY190" s="17"/>
      <c r="GZ190" s="17"/>
      <c r="HA190" s="17"/>
      <c r="HB190" s="17"/>
      <c r="HC190" s="17"/>
      <c r="HD190" s="17"/>
      <c r="HE190" s="17"/>
      <c r="HF190" s="17"/>
      <c r="HG190" s="17"/>
      <c r="HH190" s="17"/>
      <c r="HI190" s="17"/>
      <c r="HJ190" s="17"/>
      <c r="HK190" s="17"/>
      <c r="HL190" s="17"/>
      <c r="HM190" s="17"/>
      <c r="HN190" s="17"/>
      <c r="HO190" s="17"/>
      <c r="HP190" s="17"/>
      <c r="HQ190" s="17"/>
      <c r="HR190" s="17"/>
      <c r="HS190" s="17"/>
      <c r="HT190" s="17"/>
      <c r="HU190" s="17"/>
      <c r="HV190" s="17"/>
      <c r="HW190" s="17"/>
      <c r="HX190" s="17"/>
      <c r="HY190" s="17"/>
      <c r="HZ190" s="17"/>
      <c r="IA190" s="17"/>
      <c r="IB190" s="17"/>
      <c r="IC190" s="17"/>
      <c r="ID190" s="17"/>
      <c r="IE190" s="17"/>
      <c r="IF190" s="17"/>
      <c r="IG190" s="17"/>
      <c r="IH190" s="17"/>
      <c r="II190" s="17"/>
    </row>
    <row r="191" spans="1:243" s="20" customFormat="1" ht="28.5" customHeight="1" x14ac:dyDescent="0.2">
      <c r="A191" s="448" t="s">
        <v>12</v>
      </c>
      <c r="B191" s="752" t="s">
        <v>12</v>
      </c>
      <c r="C191" s="745" t="s">
        <v>6</v>
      </c>
      <c r="D191" s="739" t="s">
        <v>216</v>
      </c>
      <c r="E191" s="738" t="s">
        <v>235</v>
      </c>
      <c r="F191" s="344" t="s">
        <v>108</v>
      </c>
      <c r="G191" s="252"/>
      <c r="H191" s="242">
        <v>180</v>
      </c>
      <c r="I191" s="157">
        <v>363</v>
      </c>
      <c r="J191" s="157">
        <v>366</v>
      </c>
      <c r="K191" s="185" t="s">
        <v>215</v>
      </c>
      <c r="L191" s="162">
        <v>600</v>
      </c>
      <c r="M191" s="162">
        <v>1210</v>
      </c>
      <c r="N191" s="162">
        <v>1220</v>
      </c>
      <c r="O191" s="75"/>
      <c r="P191" s="75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  <c r="AV191" s="19"/>
      <c r="AW191" s="19"/>
      <c r="AX191" s="19"/>
      <c r="AY191" s="19"/>
      <c r="AZ191" s="19"/>
      <c r="BA191" s="19"/>
      <c r="BB191" s="19"/>
      <c r="BC191" s="19"/>
      <c r="BD191" s="19"/>
      <c r="BE191" s="19"/>
      <c r="BF191" s="19"/>
      <c r="BG191" s="19"/>
      <c r="BH191" s="19"/>
      <c r="BI191" s="19"/>
      <c r="BJ191" s="19"/>
      <c r="BK191" s="19"/>
      <c r="BL191" s="19"/>
      <c r="BM191" s="19"/>
      <c r="BN191" s="19"/>
      <c r="BO191" s="19"/>
      <c r="BP191" s="19"/>
      <c r="BQ191" s="19"/>
      <c r="BR191" s="19"/>
      <c r="BS191" s="19"/>
      <c r="BT191" s="19"/>
      <c r="BU191" s="19"/>
      <c r="BV191" s="19"/>
      <c r="BW191" s="19"/>
      <c r="BX191" s="19"/>
      <c r="BY191" s="19"/>
      <c r="BZ191" s="19"/>
      <c r="CA191" s="19"/>
      <c r="CB191" s="19"/>
      <c r="CC191" s="19"/>
      <c r="CD191" s="19"/>
      <c r="CE191" s="19"/>
      <c r="CF191" s="19"/>
      <c r="CG191" s="19"/>
      <c r="CH191" s="19"/>
      <c r="CI191" s="19"/>
      <c r="CJ191" s="19"/>
      <c r="CK191" s="19"/>
      <c r="CL191" s="19"/>
      <c r="CM191" s="19"/>
      <c r="CN191" s="19"/>
      <c r="CO191" s="19"/>
      <c r="CP191" s="19"/>
      <c r="CQ191" s="19"/>
      <c r="CR191" s="19"/>
      <c r="CS191" s="19"/>
      <c r="CT191" s="19"/>
      <c r="CU191" s="19"/>
      <c r="CV191" s="19"/>
      <c r="CW191" s="19"/>
      <c r="CX191" s="19"/>
      <c r="CY191" s="19"/>
      <c r="CZ191" s="19"/>
      <c r="DA191" s="19"/>
      <c r="DB191" s="19"/>
      <c r="DC191" s="19"/>
      <c r="DD191" s="19"/>
      <c r="DE191" s="19"/>
      <c r="DF191" s="19"/>
      <c r="DG191" s="19"/>
      <c r="DH191" s="19"/>
      <c r="DI191" s="19"/>
      <c r="DJ191" s="19"/>
      <c r="DK191" s="19"/>
      <c r="DL191" s="19"/>
      <c r="DM191" s="19"/>
      <c r="DN191" s="19"/>
      <c r="DO191" s="19"/>
      <c r="DP191" s="19"/>
      <c r="DQ191" s="19"/>
      <c r="DR191" s="19"/>
      <c r="DS191" s="19"/>
      <c r="DT191" s="19"/>
      <c r="DU191" s="19"/>
      <c r="DV191" s="19"/>
      <c r="DW191" s="19"/>
      <c r="DX191" s="19"/>
      <c r="DY191" s="19"/>
      <c r="DZ191" s="19"/>
      <c r="EA191" s="19"/>
      <c r="EB191" s="19"/>
      <c r="EC191" s="19"/>
      <c r="ED191" s="19"/>
      <c r="EE191" s="19"/>
      <c r="EF191" s="19"/>
      <c r="EG191" s="19"/>
      <c r="EH191" s="19"/>
      <c r="EI191" s="19"/>
      <c r="EJ191" s="19"/>
      <c r="EK191" s="19"/>
      <c r="EL191" s="19"/>
      <c r="EM191" s="19"/>
      <c r="EN191" s="19"/>
      <c r="EO191" s="19"/>
      <c r="EP191" s="19"/>
      <c r="EQ191" s="19"/>
      <c r="ER191" s="19"/>
      <c r="ES191" s="19"/>
      <c r="ET191" s="19"/>
      <c r="EU191" s="19"/>
      <c r="EV191" s="19"/>
      <c r="EW191" s="19"/>
      <c r="EX191" s="19"/>
      <c r="EY191" s="19"/>
      <c r="EZ191" s="19"/>
      <c r="FA191" s="19"/>
      <c r="FB191" s="19"/>
      <c r="FC191" s="19"/>
      <c r="FD191" s="19"/>
      <c r="FE191" s="19"/>
      <c r="FF191" s="19"/>
      <c r="FG191" s="19"/>
      <c r="FH191" s="19"/>
      <c r="FI191" s="19"/>
      <c r="FJ191" s="19"/>
      <c r="FK191" s="19"/>
      <c r="FL191" s="19"/>
      <c r="FM191" s="19"/>
      <c r="FN191" s="19"/>
      <c r="FO191" s="19"/>
      <c r="FP191" s="19"/>
      <c r="FQ191" s="19"/>
      <c r="FR191" s="19"/>
      <c r="FS191" s="19"/>
      <c r="FT191" s="19"/>
      <c r="FU191" s="19"/>
      <c r="FV191" s="19"/>
      <c r="FW191" s="19"/>
      <c r="FX191" s="19"/>
      <c r="FY191" s="19"/>
      <c r="FZ191" s="19"/>
      <c r="GA191" s="19"/>
      <c r="GB191" s="19"/>
      <c r="GC191" s="19"/>
      <c r="GD191" s="19"/>
      <c r="GE191" s="19"/>
      <c r="GF191" s="19"/>
      <c r="GG191" s="19"/>
      <c r="GH191" s="19"/>
      <c r="GI191" s="19"/>
      <c r="GJ191" s="19"/>
      <c r="GK191" s="19"/>
      <c r="GL191" s="19"/>
      <c r="GM191" s="19"/>
      <c r="GN191" s="19"/>
      <c r="GO191" s="19"/>
      <c r="GP191" s="19"/>
      <c r="GQ191" s="19"/>
      <c r="GR191" s="19"/>
      <c r="GS191" s="19"/>
      <c r="GT191" s="19"/>
      <c r="GU191" s="19"/>
      <c r="GV191" s="19"/>
      <c r="GW191" s="19"/>
      <c r="GX191" s="19"/>
      <c r="GY191" s="19"/>
      <c r="GZ191" s="19"/>
      <c r="HA191" s="19"/>
      <c r="HB191" s="19"/>
      <c r="HC191" s="19"/>
      <c r="HD191" s="19"/>
      <c r="HE191" s="19"/>
      <c r="HF191" s="19"/>
      <c r="HG191" s="19"/>
      <c r="HH191" s="19"/>
      <c r="HI191" s="19"/>
      <c r="HJ191" s="19"/>
      <c r="HK191" s="19"/>
      <c r="HL191" s="19"/>
      <c r="HM191" s="19"/>
      <c r="HN191" s="19"/>
      <c r="HO191" s="19"/>
      <c r="HP191" s="19"/>
      <c r="HQ191" s="19"/>
      <c r="HR191" s="19"/>
      <c r="HS191" s="19"/>
      <c r="HT191" s="19"/>
      <c r="HU191" s="19"/>
      <c r="HV191" s="19"/>
      <c r="HW191" s="19"/>
      <c r="HX191" s="19"/>
      <c r="HY191" s="19"/>
      <c r="HZ191" s="19"/>
      <c r="IA191" s="19"/>
      <c r="IB191" s="19"/>
      <c r="IC191" s="19"/>
      <c r="ID191" s="19"/>
      <c r="IE191" s="19"/>
      <c r="IF191" s="19"/>
      <c r="IG191" s="19"/>
      <c r="IH191" s="19"/>
      <c r="II191" s="19"/>
    </row>
    <row r="192" spans="1:243" s="16" customFormat="1" ht="30" customHeight="1" x14ac:dyDescent="0.2">
      <c r="A192" s="448"/>
      <c r="B192" s="752"/>
      <c r="C192" s="745"/>
      <c r="D192" s="739"/>
      <c r="E192" s="738"/>
      <c r="F192" s="106" t="s">
        <v>65</v>
      </c>
      <c r="G192" s="343">
        <f t="shared" ref="G192:J192" si="58">SUM(G191)</f>
        <v>0</v>
      </c>
      <c r="H192" s="396">
        <f t="shared" si="58"/>
        <v>180</v>
      </c>
      <c r="I192" s="343">
        <f t="shared" si="58"/>
        <v>363</v>
      </c>
      <c r="J192" s="343">
        <f t="shared" si="58"/>
        <v>366</v>
      </c>
      <c r="K192" s="713"/>
      <c r="L192" s="714"/>
      <c r="M192" s="714"/>
      <c r="N192" s="715"/>
      <c r="O192" s="60"/>
      <c r="P192" s="60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  <c r="DQ192" s="15"/>
      <c r="DR192" s="15"/>
      <c r="DS192" s="15"/>
      <c r="DT192" s="15"/>
      <c r="DU192" s="15"/>
      <c r="DV192" s="15"/>
      <c r="DW192" s="15"/>
      <c r="DX192" s="15"/>
      <c r="DY192" s="15"/>
      <c r="DZ192" s="15"/>
      <c r="EA192" s="15"/>
      <c r="EB192" s="15"/>
      <c r="EC192" s="15"/>
      <c r="ED192" s="15"/>
      <c r="EE192" s="15"/>
      <c r="EF192" s="15"/>
      <c r="EG192" s="15"/>
      <c r="EH192" s="15"/>
      <c r="EI192" s="15"/>
      <c r="EJ192" s="15"/>
      <c r="EK192" s="15"/>
      <c r="EL192" s="15"/>
      <c r="EM192" s="15"/>
      <c r="EN192" s="15"/>
      <c r="EO192" s="15"/>
      <c r="EP192" s="15"/>
      <c r="EQ192" s="15"/>
      <c r="ER192" s="15"/>
      <c r="ES192" s="15"/>
      <c r="ET192" s="15"/>
      <c r="EU192" s="15"/>
      <c r="EV192" s="15"/>
      <c r="EW192" s="15"/>
      <c r="EX192" s="15"/>
      <c r="EY192" s="15"/>
      <c r="EZ192" s="15"/>
      <c r="FA192" s="15"/>
      <c r="FB192" s="15"/>
      <c r="FC192" s="15"/>
      <c r="FD192" s="15"/>
      <c r="FE192" s="15"/>
      <c r="FF192" s="15"/>
      <c r="FG192" s="15"/>
      <c r="FH192" s="15"/>
      <c r="FI192" s="15"/>
      <c r="FJ192" s="15"/>
      <c r="FK192" s="15"/>
      <c r="FL192" s="15"/>
      <c r="FM192" s="15"/>
      <c r="FN192" s="15"/>
      <c r="FO192" s="15"/>
      <c r="FP192" s="15"/>
      <c r="FQ192" s="15"/>
      <c r="FR192" s="15"/>
      <c r="FS192" s="15"/>
      <c r="FT192" s="15"/>
      <c r="FU192" s="15"/>
      <c r="FV192" s="15"/>
      <c r="FW192" s="15"/>
      <c r="FX192" s="15"/>
      <c r="FY192" s="15"/>
      <c r="FZ192" s="15"/>
      <c r="GA192" s="15"/>
      <c r="GB192" s="15"/>
      <c r="GC192" s="15"/>
      <c r="GD192" s="15"/>
      <c r="GE192" s="15"/>
      <c r="GF192" s="15"/>
      <c r="GG192" s="15"/>
      <c r="GH192" s="15"/>
      <c r="GI192" s="15"/>
      <c r="GJ192" s="15"/>
      <c r="GK192" s="15"/>
      <c r="GL192" s="15"/>
      <c r="GM192" s="15"/>
      <c r="GN192" s="15"/>
      <c r="GO192" s="15"/>
      <c r="GP192" s="15"/>
      <c r="GQ192" s="15"/>
      <c r="GR192" s="15"/>
      <c r="GS192" s="15"/>
      <c r="GT192" s="15"/>
      <c r="GU192" s="15"/>
      <c r="GV192" s="15"/>
      <c r="GW192" s="15"/>
      <c r="GX192" s="15"/>
      <c r="GY192" s="15"/>
      <c r="GZ192" s="15"/>
      <c r="HA192" s="15"/>
      <c r="HB192" s="15"/>
      <c r="HC192" s="15"/>
      <c r="HD192" s="15"/>
      <c r="HE192" s="15"/>
      <c r="HF192" s="15"/>
      <c r="HG192" s="15"/>
      <c r="HH192" s="15"/>
      <c r="HI192" s="15"/>
      <c r="HJ192" s="15"/>
      <c r="HK192" s="15"/>
      <c r="HL192" s="15"/>
      <c r="HM192" s="15"/>
      <c r="HN192" s="15"/>
      <c r="HO192" s="15"/>
      <c r="HP192" s="15"/>
      <c r="HQ192" s="15"/>
      <c r="HR192" s="15"/>
      <c r="HS192" s="15"/>
      <c r="HT192" s="15"/>
      <c r="HU192" s="15"/>
      <c r="HV192" s="15"/>
      <c r="HW192" s="15"/>
      <c r="HX192" s="15"/>
      <c r="HY192" s="15"/>
      <c r="HZ192" s="15"/>
      <c r="IA192" s="15"/>
      <c r="IB192" s="15"/>
      <c r="IC192" s="15"/>
      <c r="ID192" s="15"/>
      <c r="IE192" s="15"/>
      <c r="IF192" s="15"/>
      <c r="IG192" s="15"/>
      <c r="IH192" s="15"/>
      <c r="II192" s="15"/>
    </row>
    <row r="193" spans="1:243" s="18" customFormat="1" ht="23.25" customHeight="1" x14ac:dyDescent="0.2">
      <c r="A193" s="69" t="s">
        <v>10</v>
      </c>
      <c r="B193" s="722" t="s">
        <v>70</v>
      </c>
      <c r="C193" s="723"/>
      <c r="D193" s="723"/>
      <c r="E193" s="723"/>
      <c r="F193" s="724"/>
      <c r="G193" s="299">
        <f>SUM(G192)</f>
        <v>0</v>
      </c>
      <c r="H193" s="299">
        <f t="shared" ref="H193:J193" si="59">SUM(H192)</f>
        <v>180</v>
      </c>
      <c r="I193" s="299">
        <f t="shared" si="59"/>
        <v>363</v>
      </c>
      <c r="J193" s="299">
        <f t="shared" si="59"/>
        <v>366</v>
      </c>
      <c r="K193" s="726"/>
      <c r="L193" s="727"/>
      <c r="M193" s="727"/>
      <c r="N193" s="728"/>
      <c r="O193" s="60"/>
      <c r="P193" s="60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  <c r="AR193" s="17"/>
      <c r="AS193" s="17"/>
      <c r="AT193" s="17"/>
      <c r="AU193" s="17"/>
      <c r="AV193" s="17"/>
      <c r="AW193" s="17"/>
      <c r="AX193" s="17"/>
      <c r="AY193" s="17"/>
      <c r="AZ193" s="17"/>
      <c r="BA193" s="17"/>
      <c r="BB193" s="17"/>
      <c r="BC193" s="17"/>
      <c r="BD193" s="17"/>
      <c r="BE193" s="17"/>
      <c r="BF193" s="17"/>
      <c r="BG193" s="17"/>
      <c r="BH193" s="17"/>
      <c r="BI193" s="17"/>
      <c r="BJ193" s="17"/>
      <c r="BK193" s="17"/>
      <c r="BL193" s="17"/>
      <c r="BM193" s="17"/>
      <c r="BN193" s="17"/>
      <c r="BO193" s="17"/>
      <c r="BP193" s="17"/>
      <c r="BQ193" s="17"/>
      <c r="BR193" s="17"/>
      <c r="BS193" s="17"/>
      <c r="BT193" s="17"/>
      <c r="BU193" s="17"/>
      <c r="BV193" s="17"/>
      <c r="BW193" s="17"/>
      <c r="BX193" s="17"/>
      <c r="BY193" s="17"/>
      <c r="BZ193" s="17"/>
      <c r="CA193" s="17"/>
      <c r="CB193" s="17"/>
      <c r="CC193" s="17"/>
      <c r="CD193" s="17"/>
      <c r="CE193" s="17"/>
      <c r="CF193" s="17"/>
      <c r="CG193" s="17"/>
      <c r="CH193" s="17"/>
      <c r="CI193" s="17"/>
      <c r="CJ193" s="17"/>
      <c r="CK193" s="17"/>
      <c r="CL193" s="17"/>
      <c r="CM193" s="17"/>
      <c r="CN193" s="17"/>
      <c r="CO193" s="17"/>
      <c r="CP193" s="17"/>
      <c r="CQ193" s="17"/>
      <c r="CR193" s="17"/>
      <c r="CS193" s="17"/>
      <c r="CT193" s="17"/>
      <c r="CU193" s="17"/>
      <c r="CV193" s="17"/>
      <c r="CW193" s="17"/>
      <c r="CX193" s="17"/>
      <c r="CY193" s="17"/>
      <c r="CZ193" s="17"/>
      <c r="DA193" s="17"/>
      <c r="DB193" s="17"/>
      <c r="DC193" s="17"/>
      <c r="DD193" s="17"/>
      <c r="DE193" s="17"/>
      <c r="DF193" s="17"/>
      <c r="DG193" s="17"/>
      <c r="DH193" s="17"/>
      <c r="DI193" s="17"/>
      <c r="DJ193" s="17"/>
      <c r="DK193" s="17"/>
      <c r="DL193" s="17"/>
      <c r="DM193" s="17"/>
      <c r="DN193" s="17"/>
      <c r="DO193" s="17"/>
      <c r="DP193" s="17"/>
      <c r="DQ193" s="17"/>
      <c r="DR193" s="17"/>
      <c r="DS193" s="17"/>
      <c r="DT193" s="17"/>
      <c r="DU193" s="17"/>
      <c r="DV193" s="17"/>
      <c r="DW193" s="17"/>
      <c r="DX193" s="17"/>
      <c r="DY193" s="17"/>
      <c r="DZ193" s="17"/>
      <c r="EA193" s="17"/>
      <c r="EB193" s="17"/>
      <c r="EC193" s="17"/>
      <c r="ED193" s="17"/>
      <c r="EE193" s="17"/>
      <c r="EF193" s="17"/>
      <c r="EG193" s="17"/>
      <c r="EH193" s="17"/>
      <c r="EI193" s="17"/>
      <c r="EJ193" s="17"/>
      <c r="EK193" s="17"/>
      <c r="EL193" s="17"/>
      <c r="EM193" s="17"/>
      <c r="EN193" s="17"/>
      <c r="EO193" s="17"/>
      <c r="EP193" s="17"/>
      <c r="EQ193" s="17"/>
      <c r="ER193" s="17"/>
      <c r="ES193" s="17"/>
      <c r="ET193" s="17"/>
      <c r="EU193" s="17"/>
      <c r="EV193" s="17"/>
      <c r="EW193" s="17"/>
      <c r="EX193" s="17"/>
      <c r="EY193" s="17"/>
      <c r="EZ193" s="17"/>
      <c r="FA193" s="17"/>
      <c r="FB193" s="17"/>
      <c r="FC193" s="17"/>
      <c r="FD193" s="17"/>
      <c r="FE193" s="17"/>
      <c r="FF193" s="17"/>
      <c r="FG193" s="17"/>
      <c r="FH193" s="17"/>
      <c r="FI193" s="17"/>
      <c r="FJ193" s="17"/>
      <c r="FK193" s="17"/>
      <c r="FL193" s="17"/>
      <c r="FM193" s="17"/>
      <c r="FN193" s="17"/>
      <c r="FO193" s="17"/>
      <c r="FP193" s="17"/>
      <c r="FQ193" s="17"/>
      <c r="FR193" s="17"/>
      <c r="FS193" s="17"/>
      <c r="FT193" s="17"/>
      <c r="FU193" s="17"/>
      <c r="FV193" s="17"/>
      <c r="FW193" s="17"/>
      <c r="FX193" s="17"/>
      <c r="FY193" s="17"/>
      <c r="FZ193" s="17"/>
      <c r="GA193" s="17"/>
      <c r="GB193" s="17"/>
      <c r="GC193" s="17"/>
      <c r="GD193" s="17"/>
      <c r="GE193" s="17"/>
      <c r="GF193" s="17"/>
      <c r="GG193" s="17"/>
      <c r="GH193" s="17"/>
      <c r="GI193" s="17"/>
      <c r="GJ193" s="17"/>
      <c r="GK193" s="17"/>
      <c r="GL193" s="17"/>
      <c r="GM193" s="17"/>
      <c r="GN193" s="17"/>
      <c r="GO193" s="17"/>
      <c r="GP193" s="17"/>
      <c r="GQ193" s="17"/>
      <c r="GR193" s="17"/>
      <c r="GS193" s="17"/>
      <c r="GT193" s="17"/>
      <c r="GU193" s="17"/>
      <c r="GV193" s="17"/>
      <c r="GW193" s="17"/>
      <c r="GX193" s="17"/>
      <c r="GY193" s="17"/>
      <c r="GZ193" s="17"/>
      <c r="HA193" s="17"/>
      <c r="HB193" s="17"/>
      <c r="HC193" s="17"/>
      <c r="HD193" s="17"/>
      <c r="HE193" s="17"/>
      <c r="HF193" s="17"/>
      <c r="HG193" s="17"/>
      <c r="HH193" s="17"/>
      <c r="HI193" s="17"/>
      <c r="HJ193" s="17"/>
      <c r="HK193" s="17"/>
      <c r="HL193" s="17"/>
      <c r="HM193" s="17"/>
      <c r="HN193" s="17"/>
      <c r="HO193" s="17"/>
      <c r="HP193" s="17"/>
      <c r="HQ193" s="17"/>
      <c r="HR193" s="17"/>
      <c r="HS193" s="17"/>
      <c r="HT193" s="17"/>
      <c r="HU193" s="17"/>
      <c r="HV193" s="17"/>
      <c r="HW193" s="17"/>
      <c r="HX193" s="17"/>
      <c r="HY193" s="17"/>
      <c r="HZ193" s="17"/>
      <c r="IA193" s="17"/>
      <c r="IB193" s="17"/>
      <c r="IC193" s="17"/>
      <c r="ID193" s="17"/>
      <c r="IE193" s="17"/>
      <c r="IF193" s="17"/>
      <c r="IG193" s="17"/>
      <c r="IH193" s="17"/>
      <c r="II193" s="17"/>
    </row>
    <row r="194" spans="1:243" ht="25.5" customHeight="1" x14ac:dyDescent="0.2">
      <c r="A194" s="76" t="s">
        <v>27</v>
      </c>
      <c r="B194" s="772" t="s">
        <v>196</v>
      </c>
      <c r="C194" s="773"/>
      <c r="D194" s="773"/>
      <c r="E194" s="773"/>
      <c r="F194" s="774"/>
      <c r="G194" s="287">
        <f>SUM(G147+G160+G188+G193)</f>
        <v>27414.400000000001</v>
      </c>
      <c r="H194" s="287">
        <f t="shared" ref="H194:J194" si="60">SUM(H147+H160+H188+H193)</f>
        <v>35657.399999999994</v>
      </c>
      <c r="I194" s="287">
        <f t="shared" si="60"/>
        <v>28102.280000000002</v>
      </c>
      <c r="J194" s="287">
        <f t="shared" si="60"/>
        <v>26157.64</v>
      </c>
      <c r="K194" s="765"/>
      <c r="L194" s="766"/>
      <c r="M194" s="766"/>
      <c r="N194" s="767"/>
      <c r="O194" s="42"/>
      <c r="P194" s="44"/>
    </row>
    <row r="195" spans="1:243" ht="14.25" hidden="1" customHeight="1" x14ac:dyDescent="0.2">
      <c r="A195" s="31"/>
      <c r="B195" s="31"/>
      <c r="C195" s="31"/>
      <c r="D195" s="32"/>
      <c r="E195" s="31"/>
      <c r="G195" s="291"/>
      <c r="H195" s="33"/>
      <c r="I195" s="33"/>
      <c r="J195" s="33"/>
      <c r="K195" s="33"/>
      <c r="L195" s="68"/>
      <c r="M195" s="68"/>
      <c r="N195" s="68"/>
      <c r="O195" s="29"/>
      <c r="P195" s="30"/>
    </row>
    <row r="196" spans="1:243" ht="23.25" hidden="1" customHeight="1" x14ac:dyDescent="0.2">
      <c r="A196" s="31"/>
      <c r="B196" s="31"/>
      <c r="C196" s="31"/>
      <c r="D196" s="32"/>
      <c r="E196" s="31"/>
      <c r="F196" s="275" t="s">
        <v>7</v>
      </c>
      <c r="G196" s="225">
        <f>SUM(G24+G28+G33+G36+G38+G43+G49+G53+G60+G66+G71+G74+G80+G82+G83+G84+G85+G86+G90+G95+G98+G102+G106+G111+G130+G131+G139+G144+G150+G154+G157+G163+G165+G168+G170+G174)</f>
        <v>8852.2000000000007</v>
      </c>
      <c r="H196" s="415">
        <f t="shared" ref="H196:J196" si="61">SUM(H24+H28+H33+H36+H38+H43+H49+H53+H60+H66+H71+H74+H80+H82+H83+H84+H85+H86+H90+H95+H98+H102+H106+H111+H130+H131+H139+H144+H150+H154+H157+H163+H165+H168+H170+H174)</f>
        <v>9278.2000000000007</v>
      </c>
      <c r="I196" s="415">
        <f t="shared" si="61"/>
        <v>11082.349999999999</v>
      </c>
      <c r="J196" s="415">
        <f t="shared" si="61"/>
        <v>9837.19</v>
      </c>
      <c r="K196" s="33"/>
      <c r="L196" s="119"/>
      <c r="M196" s="120"/>
      <c r="N196" s="121"/>
      <c r="O196" s="122"/>
      <c r="P196" s="122"/>
      <c r="Q196" s="123"/>
    </row>
    <row r="197" spans="1:243" s="16" customFormat="1" ht="23.25" hidden="1" customHeight="1" x14ac:dyDescent="0.2">
      <c r="A197" s="31"/>
      <c r="B197" s="31"/>
      <c r="C197" s="31"/>
      <c r="D197" s="32"/>
      <c r="E197" s="31"/>
      <c r="F197" s="275" t="s">
        <v>230</v>
      </c>
      <c r="G197" s="411">
        <f>SUM(G91)</f>
        <v>0</v>
      </c>
      <c r="H197" s="411">
        <f t="shared" ref="H197:J197" si="62">SUM(H91)</f>
        <v>396</v>
      </c>
      <c r="I197" s="411">
        <f t="shared" si="62"/>
        <v>0</v>
      </c>
      <c r="J197" s="411">
        <f t="shared" si="62"/>
        <v>0</v>
      </c>
      <c r="K197" s="33"/>
      <c r="L197" s="119"/>
      <c r="M197" s="120"/>
      <c r="N197" s="121"/>
      <c r="O197" s="122"/>
      <c r="P197" s="122"/>
      <c r="Q197" s="123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  <c r="DQ197" s="15"/>
      <c r="DR197" s="15"/>
      <c r="DS197" s="15"/>
      <c r="DT197" s="15"/>
      <c r="DU197" s="15"/>
      <c r="DV197" s="15"/>
      <c r="DW197" s="15"/>
      <c r="DX197" s="15"/>
      <c r="DY197" s="15"/>
      <c r="DZ197" s="15"/>
      <c r="EA197" s="15"/>
      <c r="EB197" s="15"/>
      <c r="EC197" s="15"/>
      <c r="ED197" s="15"/>
      <c r="EE197" s="15"/>
      <c r="EF197" s="15"/>
      <c r="EG197" s="15"/>
      <c r="EH197" s="15"/>
      <c r="EI197" s="15"/>
      <c r="EJ197" s="15"/>
      <c r="EK197" s="15"/>
      <c r="EL197" s="15"/>
      <c r="EM197" s="15"/>
      <c r="EN197" s="15"/>
      <c r="EO197" s="15"/>
      <c r="EP197" s="15"/>
      <c r="EQ197" s="15"/>
      <c r="ER197" s="15"/>
      <c r="ES197" s="15"/>
      <c r="ET197" s="15"/>
      <c r="EU197" s="15"/>
      <c r="EV197" s="15"/>
      <c r="EW197" s="15"/>
      <c r="EX197" s="15"/>
      <c r="EY197" s="15"/>
      <c r="EZ197" s="15"/>
      <c r="FA197" s="15"/>
      <c r="FB197" s="15"/>
      <c r="FC197" s="15"/>
      <c r="FD197" s="15"/>
      <c r="FE197" s="15"/>
      <c r="FF197" s="15"/>
      <c r="FG197" s="15"/>
      <c r="FH197" s="15"/>
      <c r="FI197" s="15"/>
      <c r="FJ197" s="15"/>
      <c r="FK197" s="15"/>
      <c r="FL197" s="15"/>
      <c r="FM197" s="15"/>
      <c r="FN197" s="15"/>
      <c r="FO197" s="15"/>
      <c r="FP197" s="15"/>
      <c r="FQ197" s="15"/>
      <c r="FR197" s="15"/>
      <c r="FS197" s="15"/>
      <c r="FT197" s="15"/>
      <c r="FU197" s="15"/>
      <c r="FV197" s="15"/>
      <c r="FW197" s="15"/>
      <c r="FX197" s="15"/>
      <c r="FY197" s="15"/>
      <c r="FZ197" s="15"/>
      <c r="GA197" s="15"/>
      <c r="GB197" s="15"/>
      <c r="GC197" s="15"/>
      <c r="GD197" s="15"/>
      <c r="GE197" s="15"/>
      <c r="GF197" s="15"/>
      <c r="GG197" s="15"/>
      <c r="GH197" s="15"/>
      <c r="GI197" s="15"/>
      <c r="GJ197" s="15"/>
      <c r="GK197" s="15"/>
      <c r="GL197" s="15"/>
      <c r="GM197" s="15"/>
      <c r="GN197" s="15"/>
      <c r="GO197" s="15"/>
      <c r="GP197" s="15"/>
      <c r="GQ197" s="15"/>
      <c r="GR197" s="15"/>
      <c r="GS197" s="15"/>
      <c r="GT197" s="15"/>
      <c r="GU197" s="15"/>
      <c r="GV197" s="15"/>
      <c r="GW197" s="15"/>
      <c r="GX197" s="15"/>
      <c r="GY197" s="15"/>
      <c r="GZ197" s="15"/>
      <c r="HA197" s="15"/>
      <c r="HB197" s="15"/>
      <c r="HC197" s="15"/>
      <c r="HD197" s="15"/>
      <c r="HE197" s="15"/>
      <c r="HF197" s="15"/>
      <c r="HG197" s="15"/>
      <c r="HH197" s="15"/>
      <c r="HI197" s="15"/>
      <c r="HJ197" s="15"/>
      <c r="HK197" s="15"/>
      <c r="HL197" s="15"/>
      <c r="HM197" s="15"/>
      <c r="HN197" s="15"/>
      <c r="HO197" s="15"/>
      <c r="HP197" s="15"/>
      <c r="HQ197" s="15"/>
      <c r="HR197" s="15"/>
      <c r="HS197" s="15"/>
      <c r="HT197" s="15"/>
      <c r="HU197" s="15"/>
      <c r="HV197" s="15"/>
      <c r="HW197" s="15"/>
      <c r="HX197" s="15"/>
      <c r="HY197" s="15"/>
      <c r="HZ197" s="15"/>
      <c r="IA197" s="15"/>
      <c r="IB197" s="15"/>
      <c r="IC197" s="15"/>
      <c r="ID197" s="15"/>
      <c r="IE197" s="15"/>
      <c r="IF197" s="15"/>
      <c r="IG197" s="15"/>
      <c r="IH197" s="15"/>
      <c r="II197" s="15"/>
    </row>
    <row r="198" spans="1:243" ht="23.25" hidden="1" customHeight="1" x14ac:dyDescent="0.2">
      <c r="A198" s="31"/>
      <c r="B198" s="31"/>
      <c r="C198" s="31"/>
      <c r="D198" s="32"/>
      <c r="E198" s="31"/>
      <c r="F198" s="275" t="s">
        <v>126</v>
      </c>
      <c r="G198" s="225">
        <f>SUM(G44+G50+G54+G61+G67+G75+G79+G93+G140+G155+G166+G177+G181+G191)</f>
        <v>525.5</v>
      </c>
      <c r="H198" s="395">
        <f>SUM(H44+H50+H54+H61+H67+H68+H75+H77+H79+H93+H140+H155+H166+H177+H181+H191)</f>
        <v>1140.9000000000001</v>
      </c>
      <c r="I198" s="354">
        <f>SUM(I44+I50+I54+I61+I67+I75+I79+I93+I140+I155+I166+I177+I181+I191)</f>
        <v>414.4</v>
      </c>
      <c r="J198" s="354">
        <f>SUM(J44+J50+J54+J61+J67+J75+J79+J93+J140+J155+J166+J177+J181+J191)</f>
        <v>396</v>
      </c>
      <c r="K198" s="33"/>
      <c r="L198" s="121"/>
      <c r="M198" s="121"/>
      <c r="N198" s="121"/>
      <c r="O198" s="122"/>
      <c r="P198" s="122"/>
      <c r="Q198" s="123"/>
    </row>
    <row r="199" spans="1:243" ht="18.75" hidden="1" customHeight="1" x14ac:dyDescent="0.2">
      <c r="A199" s="31"/>
      <c r="B199" s="31"/>
      <c r="C199" s="31"/>
      <c r="D199" s="32"/>
      <c r="E199" s="31"/>
      <c r="F199" s="275" t="s">
        <v>11</v>
      </c>
      <c r="G199" s="225">
        <f>SUM(G25+G39+G46+G57+G63)</f>
        <v>408.5</v>
      </c>
      <c r="H199" s="395">
        <f>SUM(H25+H39+H46+H57+H63)</f>
        <v>395</v>
      </c>
      <c r="I199" s="302">
        <f>SUM(I25+I39+I46+I57+I63)</f>
        <v>329.95</v>
      </c>
      <c r="J199" s="302">
        <f>SUM(J25+J39+J46+J57+J63)</f>
        <v>352.75</v>
      </c>
      <c r="K199" s="33"/>
      <c r="L199" s="68"/>
      <c r="M199" s="68"/>
      <c r="N199" s="68"/>
      <c r="O199" s="29"/>
      <c r="P199" s="30"/>
    </row>
    <row r="200" spans="1:243" ht="21" hidden="1" customHeight="1" x14ac:dyDescent="0.2">
      <c r="A200" s="31"/>
      <c r="B200" s="31"/>
      <c r="C200" s="31"/>
      <c r="D200" s="32"/>
      <c r="E200" s="31"/>
      <c r="F200" s="275" t="s">
        <v>95</v>
      </c>
      <c r="G200" s="225">
        <f>SUM(G26+G64)</f>
        <v>145.6</v>
      </c>
      <c r="H200" s="395">
        <f>SUM(H26+H64)</f>
        <v>123.3</v>
      </c>
      <c r="I200" s="302">
        <f>SUM(I26+I64)</f>
        <v>0</v>
      </c>
      <c r="J200" s="302">
        <f>SUM(J26+J64)</f>
        <v>0</v>
      </c>
      <c r="K200" s="33"/>
      <c r="L200" s="68"/>
      <c r="M200" s="68"/>
      <c r="N200" s="68"/>
      <c r="O200" s="29"/>
      <c r="P200" s="30"/>
    </row>
    <row r="201" spans="1:243" ht="24.75" hidden="1" customHeight="1" x14ac:dyDescent="0.2">
      <c r="A201" s="31"/>
      <c r="B201" s="31"/>
      <c r="C201" s="31"/>
      <c r="D201" s="32"/>
      <c r="E201" s="31"/>
      <c r="F201" s="275" t="s">
        <v>167</v>
      </c>
      <c r="G201" s="225">
        <f>SUM(G30+G35+G45+G56+G72+G110+G129+G135+G185)</f>
        <v>1855.0999999999997</v>
      </c>
      <c r="H201" s="395">
        <f>SUM(H30+H35+H45+H56+H72+H110+H129+H135+H185)</f>
        <v>2374.9</v>
      </c>
      <c r="I201" s="345">
        <f>SUM(I30+I35+I45+I56+I72+I110+I129+I135+I185)</f>
        <v>2203.1999999999998</v>
      </c>
      <c r="J201" s="345">
        <f>SUM(J30+J35+J45+J56+J72+J110+J129+J135+J185)</f>
        <v>2358</v>
      </c>
      <c r="K201" s="33"/>
      <c r="L201" s="68"/>
      <c r="M201" s="68"/>
      <c r="N201" s="68"/>
      <c r="O201" s="29"/>
      <c r="P201" s="30"/>
    </row>
    <row r="202" spans="1:243" s="16" customFormat="1" ht="24.75" hidden="1" customHeight="1" x14ac:dyDescent="0.2">
      <c r="A202" s="31"/>
      <c r="B202" s="31"/>
      <c r="C202" s="31"/>
      <c r="D202" s="32"/>
      <c r="E202" s="31"/>
      <c r="F202" s="275" t="s">
        <v>168</v>
      </c>
      <c r="G202" s="225">
        <f>SUM(G47+G55+G62)</f>
        <v>79.599999999999994</v>
      </c>
      <c r="H202" s="395">
        <v>22.2</v>
      </c>
      <c r="I202" s="395">
        <f>SUM(I47+I55+I62)</f>
        <v>0</v>
      </c>
      <c r="J202" s="395">
        <f>SUM(J47+J55+J62)</f>
        <v>0</v>
      </c>
      <c r="K202" s="33"/>
      <c r="L202" s="68"/>
      <c r="M202" s="68"/>
      <c r="N202" s="68"/>
      <c r="O202" s="29"/>
      <c r="P202" s="30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  <c r="DQ202" s="15"/>
      <c r="DR202" s="15"/>
      <c r="DS202" s="15"/>
      <c r="DT202" s="15"/>
      <c r="DU202" s="15"/>
      <c r="DV202" s="15"/>
      <c r="DW202" s="15"/>
      <c r="DX202" s="15"/>
      <c r="DY202" s="15"/>
      <c r="DZ202" s="15"/>
      <c r="EA202" s="15"/>
      <c r="EB202" s="15"/>
      <c r="EC202" s="15"/>
      <c r="ED202" s="15"/>
      <c r="EE202" s="15"/>
      <c r="EF202" s="15"/>
      <c r="EG202" s="15"/>
      <c r="EH202" s="15"/>
      <c r="EI202" s="15"/>
      <c r="EJ202" s="15"/>
      <c r="EK202" s="15"/>
      <c r="EL202" s="15"/>
      <c r="EM202" s="15"/>
      <c r="EN202" s="15"/>
      <c r="EO202" s="15"/>
      <c r="EP202" s="15"/>
      <c r="EQ202" s="15"/>
      <c r="ER202" s="15"/>
      <c r="ES202" s="15"/>
      <c r="ET202" s="15"/>
      <c r="EU202" s="15"/>
      <c r="EV202" s="15"/>
      <c r="EW202" s="15"/>
      <c r="EX202" s="15"/>
      <c r="EY202" s="15"/>
      <c r="EZ202" s="15"/>
      <c r="FA202" s="15"/>
      <c r="FB202" s="15"/>
      <c r="FC202" s="15"/>
      <c r="FD202" s="15"/>
      <c r="FE202" s="15"/>
      <c r="FF202" s="15"/>
      <c r="FG202" s="15"/>
      <c r="FH202" s="15"/>
      <c r="FI202" s="15"/>
      <c r="FJ202" s="15"/>
      <c r="FK202" s="15"/>
      <c r="FL202" s="15"/>
      <c r="FM202" s="15"/>
      <c r="FN202" s="15"/>
      <c r="FO202" s="15"/>
      <c r="FP202" s="15"/>
      <c r="FQ202" s="15"/>
      <c r="FR202" s="15"/>
      <c r="FS202" s="15"/>
      <c r="FT202" s="15"/>
      <c r="FU202" s="15"/>
      <c r="FV202" s="15"/>
      <c r="FW202" s="15"/>
      <c r="FX202" s="15"/>
      <c r="FY202" s="15"/>
      <c r="FZ202" s="15"/>
      <c r="GA202" s="15"/>
      <c r="GB202" s="15"/>
      <c r="GC202" s="15"/>
      <c r="GD202" s="15"/>
      <c r="GE202" s="15"/>
      <c r="GF202" s="15"/>
      <c r="GG202" s="15"/>
      <c r="GH202" s="15"/>
      <c r="GI202" s="15"/>
      <c r="GJ202" s="15"/>
      <c r="GK202" s="15"/>
      <c r="GL202" s="15"/>
      <c r="GM202" s="15"/>
      <c r="GN202" s="15"/>
      <c r="GO202" s="15"/>
      <c r="GP202" s="15"/>
      <c r="GQ202" s="15"/>
      <c r="GR202" s="15"/>
      <c r="GS202" s="15"/>
      <c r="GT202" s="15"/>
      <c r="GU202" s="15"/>
      <c r="GV202" s="15"/>
      <c r="GW202" s="15"/>
      <c r="GX202" s="15"/>
      <c r="GY202" s="15"/>
      <c r="GZ202" s="15"/>
      <c r="HA202" s="15"/>
      <c r="HB202" s="15"/>
      <c r="HC202" s="15"/>
      <c r="HD202" s="15"/>
      <c r="HE202" s="15"/>
      <c r="HF202" s="15"/>
      <c r="HG202" s="15"/>
      <c r="HH202" s="15"/>
      <c r="HI202" s="15"/>
      <c r="HJ202" s="15"/>
      <c r="HK202" s="15"/>
      <c r="HL202" s="15"/>
      <c r="HM202" s="15"/>
      <c r="HN202" s="15"/>
      <c r="HO202" s="15"/>
      <c r="HP202" s="15"/>
      <c r="HQ202" s="15"/>
      <c r="HR202" s="15"/>
      <c r="HS202" s="15"/>
      <c r="HT202" s="15"/>
      <c r="HU202" s="15"/>
      <c r="HV202" s="15"/>
      <c r="HW202" s="15"/>
      <c r="HX202" s="15"/>
      <c r="HY202" s="15"/>
      <c r="HZ202" s="15"/>
      <c r="IA202" s="15"/>
      <c r="IB202" s="15"/>
      <c r="IC202" s="15"/>
      <c r="ID202" s="15"/>
      <c r="IE202" s="15"/>
      <c r="IF202" s="15"/>
      <c r="IG202" s="15"/>
      <c r="IH202" s="15"/>
      <c r="II202" s="15"/>
    </row>
    <row r="203" spans="1:243" ht="22.5" hidden="1" customHeight="1" x14ac:dyDescent="0.2">
      <c r="A203" s="31"/>
      <c r="B203" s="31"/>
      <c r="C203" s="31"/>
      <c r="D203" s="32"/>
      <c r="E203" s="31"/>
      <c r="F203" s="275" t="s">
        <v>9</v>
      </c>
      <c r="G203" s="225">
        <f>SUM(G69+G76+G92+G175)</f>
        <v>1964.9</v>
      </c>
      <c r="H203" s="395">
        <f>SUM(H69+H76+H92+H175)</f>
        <v>1675.4</v>
      </c>
      <c r="I203" s="302">
        <f>SUM(I69+I76+I92+I175)</f>
        <v>969.4</v>
      </c>
      <c r="J203" s="302">
        <f>SUM(J69+J76+J92+J175)</f>
        <v>100.5</v>
      </c>
      <c r="K203" s="33"/>
      <c r="L203" s="68"/>
      <c r="M203" s="68"/>
      <c r="N203" s="68"/>
      <c r="O203" s="29"/>
      <c r="P203" s="30"/>
    </row>
    <row r="204" spans="1:243" s="16" customFormat="1" ht="26.25" hidden="1" customHeight="1" x14ac:dyDescent="0.2">
      <c r="A204" s="31"/>
      <c r="B204" s="31"/>
      <c r="C204" s="31"/>
      <c r="D204" s="32"/>
      <c r="E204" s="31"/>
      <c r="F204" s="276" t="s">
        <v>231</v>
      </c>
      <c r="G204" s="225">
        <f>SUM(G68+G77+G176)</f>
        <v>159.70000000000002</v>
      </c>
      <c r="H204" s="395">
        <f>SUM(H176)</f>
        <v>62.5</v>
      </c>
      <c r="I204" s="354">
        <f>SUM(I68+I77+I176)</f>
        <v>0</v>
      </c>
      <c r="J204" s="354">
        <f>SUM(J68+J77+J176)</f>
        <v>0</v>
      </c>
      <c r="K204" s="33"/>
      <c r="L204" s="68"/>
      <c r="M204" s="68"/>
      <c r="N204" s="68"/>
      <c r="O204" s="29"/>
      <c r="P204" s="30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  <c r="DQ204" s="15"/>
      <c r="DR204" s="15"/>
      <c r="DS204" s="15"/>
      <c r="DT204" s="15"/>
      <c r="DU204" s="15"/>
      <c r="DV204" s="15"/>
      <c r="DW204" s="15"/>
      <c r="DX204" s="15"/>
      <c r="DY204" s="15"/>
      <c r="DZ204" s="15"/>
      <c r="EA204" s="15"/>
      <c r="EB204" s="15"/>
      <c r="EC204" s="15"/>
      <c r="ED204" s="15"/>
      <c r="EE204" s="15"/>
      <c r="EF204" s="15"/>
      <c r="EG204" s="15"/>
      <c r="EH204" s="15"/>
      <c r="EI204" s="15"/>
      <c r="EJ204" s="15"/>
      <c r="EK204" s="15"/>
      <c r="EL204" s="15"/>
      <c r="EM204" s="15"/>
      <c r="EN204" s="15"/>
      <c r="EO204" s="15"/>
      <c r="EP204" s="15"/>
      <c r="EQ204" s="15"/>
      <c r="ER204" s="15"/>
      <c r="ES204" s="15"/>
      <c r="ET204" s="15"/>
      <c r="EU204" s="15"/>
      <c r="EV204" s="15"/>
      <c r="EW204" s="15"/>
      <c r="EX204" s="15"/>
      <c r="EY204" s="15"/>
      <c r="EZ204" s="15"/>
      <c r="FA204" s="15"/>
      <c r="FB204" s="15"/>
      <c r="FC204" s="15"/>
      <c r="FD204" s="15"/>
      <c r="FE204" s="15"/>
      <c r="FF204" s="15"/>
      <c r="FG204" s="15"/>
      <c r="FH204" s="15"/>
      <c r="FI204" s="15"/>
      <c r="FJ204" s="15"/>
      <c r="FK204" s="15"/>
      <c r="FL204" s="15"/>
      <c r="FM204" s="15"/>
      <c r="FN204" s="15"/>
      <c r="FO204" s="15"/>
      <c r="FP204" s="15"/>
      <c r="FQ204" s="15"/>
      <c r="FR204" s="15"/>
      <c r="FS204" s="15"/>
      <c r="FT204" s="15"/>
      <c r="FU204" s="15"/>
      <c r="FV204" s="15"/>
      <c r="FW204" s="15"/>
      <c r="FX204" s="15"/>
      <c r="FY204" s="15"/>
      <c r="FZ204" s="15"/>
      <c r="GA204" s="15"/>
      <c r="GB204" s="15"/>
      <c r="GC204" s="15"/>
      <c r="GD204" s="15"/>
      <c r="GE204" s="15"/>
      <c r="GF204" s="15"/>
      <c r="GG204" s="15"/>
      <c r="GH204" s="15"/>
      <c r="GI204" s="15"/>
      <c r="GJ204" s="15"/>
      <c r="GK204" s="15"/>
      <c r="GL204" s="15"/>
      <c r="GM204" s="15"/>
      <c r="GN204" s="15"/>
      <c r="GO204" s="15"/>
      <c r="GP204" s="15"/>
      <c r="GQ204" s="15"/>
      <c r="GR204" s="15"/>
      <c r="GS204" s="15"/>
      <c r="GT204" s="15"/>
      <c r="GU204" s="15"/>
      <c r="GV204" s="15"/>
      <c r="GW204" s="15"/>
      <c r="GX204" s="15"/>
      <c r="GY204" s="15"/>
      <c r="GZ204" s="15"/>
      <c r="HA204" s="15"/>
      <c r="HB204" s="15"/>
      <c r="HC204" s="15"/>
      <c r="HD204" s="15"/>
      <c r="HE204" s="15"/>
      <c r="HF204" s="15"/>
      <c r="HG204" s="15"/>
      <c r="HH204" s="15"/>
      <c r="HI204" s="15"/>
      <c r="HJ204" s="15"/>
      <c r="HK204" s="15"/>
      <c r="HL204" s="15"/>
      <c r="HM204" s="15"/>
      <c r="HN204" s="15"/>
      <c r="HO204" s="15"/>
      <c r="HP204" s="15"/>
      <c r="HQ204" s="15"/>
      <c r="HR204" s="15"/>
      <c r="HS204" s="15"/>
      <c r="HT204" s="15"/>
      <c r="HU204" s="15"/>
      <c r="HV204" s="15"/>
      <c r="HW204" s="15"/>
      <c r="HX204" s="15"/>
      <c r="HY204" s="15"/>
      <c r="HZ204" s="15"/>
      <c r="IA204" s="15"/>
      <c r="IB204" s="15"/>
      <c r="IC204" s="15"/>
      <c r="ID204" s="15"/>
      <c r="IE204" s="15"/>
      <c r="IF204" s="15"/>
      <c r="IG204" s="15"/>
      <c r="IH204" s="15"/>
      <c r="II204" s="15"/>
    </row>
    <row r="205" spans="1:243" s="16" customFormat="1" ht="20.25" hidden="1" customHeight="1" x14ac:dyDescent="0.2">
      <c r="A205" s="31"/>
      <c r="B205" s="31"/>
      <c r="C205" s="31"/>
      <c r="D205" s="32"/>
      <c r="E205" s="31"/>
      <c r="F205" s="276" t="s">
        <v>166</v>
      </c>
      <c r="G205" s="302">
        <f>SUM(G51+G103+G105+G115+G116+G120+G122+G126+G127+G128+G179)</f>
        <v>13364.300000000001</v>
      </c>
      <c r="H205" s="395">
        <f>SUM(H51+H103+H105+H115+H116+H120+H122+H126+H127+H128+H179)</f>
        <v>20116</v>
      </c>
      <c r="I205" s="354">
        <f>SUM(I51+I103+I105+I115+I116+I120+I122+I126+I127+I128+I179)</f>
        <v>13029.98</v>
      </c>
      <c r="J205" s="354">
        <f>SUM(J51+J103+J105+J115+J116+J120+J122+J126+J127+J128+J179)</f>
        <v>13040.199999999999</v>
      </c>
      <c r="K205" s="33"/>
      <c r="L205" s="68"/>
      <c r="M205" s="68"/>
      <c r="N205" s="68"/>
      <c r="O205" s="29"/>
      <c r="P205" s="30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  <c r="AV205" s="15"/>
      <c r="AW205" s="15"/>
      <c r="AX205" s="15"/>
      <c r="AY205" s="15"/>
      <c r="AZ205" s="15"/>
      <c r="BA205" s="15"/>
      <c r="BB205" s="15"/>
      <c r="BC205" s="15"/>
      <c r="BD205" s="15"/>
      <c r="BE205" s="15"/>
      <c r="BF205" s="15"/>
      <c r="BG205" s="15"/>
      <c r="BH205" s="15"/>
      <c r="BI205" s="15"/>
      <c r="BJ205" s="15"/>
      <c r="BK205" s="15"/>
      <c r="BL205" s="15"/>
      <c r="BM205" s="15"/>
      <c r="BN205" s="15"/>
      <c r="BO205" s="15"/>
      <c r="BP205" s="15"/>
      <c r="BQ205" s="15"/>
      <c r="BR205" s="15"/>
      <c r="BS205" s="15"/>
      <c r="BT205" s="15"/>
      <c r="BU205" s="15"/>
      <c r="BV205" s="15"/>
      <c r="BW205" s="15"/>
      <c r="BX205" s="15"/>
      <c r="BY205" s="15"/>
      <c r="BZ205" s="15"/>
      <c r="CA205" s="15"/>
      <c r="CB205" s="15"/>
      <c r="CC205" s="15"/>
      <c r="CD205" s="15"/>
      <c r="CE205" s="15"/>
      <c r="CF205" s="15"/>
      <c r="CG205" s="15"/>
      <c r="CH205" s="15"/>
      <c r="CI205" s="15"/>
      <c r="CJ205" s="15"/>
      <c r="CK205" s="15"/>
      <c r="CL205" s="15"/>
      <c r="CM205" s="15"/>
      <c r="CN205" s="15"/>
      <c r="CO205" s="15"/>
      <c r="CP205" s="15"/>
      <c r="CQ205" s="15"/>
      <c r="CR205" s="15"/>
      <c r="CS205" s="15"/>
      <c r="CT205" s="15"/>
      <c r="CU205" s="15"/>
      <c r="CV205" s="15"/>
      <c r="CW205" s="15"/>
      <c r="CX205" s="15"/>
      <c r="CY205" s="15"/>
      <c r="CZ205" s="15"/>
      <c r="DA205" s="15"/>
      <c r="DB205" s="15"/>
      <c r="DC205" s="15"/>
      <c r="DD205" s="15"/>
      <c r="DE205" s="15"/>
      <c r="DF205" s="15"/>
      <c r="DG205" s="15"/>
      <c r="DH205" s="15"/>
      <c r="DI205" s="15"/>
      <c r="DJ205" s="15"/>
      <c r="DK205" s="15"/>
      <c r="DL205" s="15"/>
      <c r="DM205" s="15"/>
      <c r="DN205" s="15"/>
      <c r="DO205" s="15"/>
      <c r="DP205" s="15"/>
      <c r="DQ205" s="15"/>
      <c r="DR205" s="15"/>
      <c r="DS205" s="15"/>
      <c r="DT205" s="15"/>
      <c r="DU205" s="15"/>
      <c r="DV205" s="15"/>
      <c r="DW205" s="15"/>
      <c r="DX205" s="15"/>
      <c r="DY205" s="15"/>
      <c r="DZ205" s="15"/>
      <c r="EA205" s="15"/>
      <c r="EB205" s="15"/>
      <c r="EC205" s="15"/>
      <c r="ED205" s="15"/>
      <c r="EE205" s="15"/>
      <c r="EF205" s="15"/>
      <c r="EG205" s="15"/>
      <c r="EH205" s="15"/>
      <c r="EI205" s="15"/>
      <c r="EJ205" s="15"/>
      <c r="EK205" s="15"/>
      <c r="EL205" s="15"/>
      <c r="EM205" s="15"/>
      <c r="EN205" s="15"/>
      <c r="EO205" s="15"/>
      <c r="EP205" s="15"/>
      <c r="EQ205" s="15"/>
      <c r="ER205" s="15"/>
      <c r="ES205" s="15"/>
      <c r="ET205" s="15"/>
      <c r="EU205" s="15"/>
      <c r="EV205" s="15"/>
      <c r="EW205" s="15"/>
      <c r="EX205" s="15"/>
      <c r="EY205" s="15"/>
      <c r="EZ205" s="15"/>
      <c r="FA205" s="15"/>
      <c r="FB205" s="15"/>
      <c r="FC205" s="15"/>
      <c r="FD205" s="15"/>
      <c r="FE205" s="15"/>
      <c r="FF205" s="15"/>
      <c r="FG205" s="15"/>
      <c r="FH205" s="15"/>
      <c r="FI205" s="15"/>
      <c r="FJ205" s="15"/>
      <c r="FK205" s="15"/>
      <c r="FL205" s="15"/>
      <c r="FM205" s="15"/>
      <c r="FN205" s="15"/>
      <c r="FO205" s="15"/>
      <c r="FP205" s="15"/>
      <c r="FQ205" s="15"/>
      <c r="FR205" s="15"/>
      <c r="FS205" s="15"/>
      <c r="FT205" s="15"/>
      <c r="FU205" s="15"/>
      <c r="FV205" s="15"/>
      <c r="FW205" s="15"/>
      <c r="FX205" s="15"/>
      <c r="FY205" s="15"/>
      <c r="FZ205" s="15"/>
      <c r="GA205" s="15"/>
      <c r="GB205" s="15"/>
      <c r="GC205" s="15"/>
      <c r="GD205" s="15"/>
      <c r="GE205" s="15"/>
      <c r="GF205" s="15"/>
      <c r="GG205" s="15"/>
      <c r="GH205" s="15"/>
      <c r="GI205" s="15"/>
      <c r="GJ205" s="15"/>
      <c r="GK205" s="15"/>
      <c r="GL205" s="15"/>
      <c r="GM205" s="15"/>
      <c r="GN205" s="15"/>
      <c r="GO205" s="15"/>
      <c r="GP205" s="15"/>
      <c r="GQ205" s="15"/>
      <c r="GR205" s="15"/>
      <c r="GS205" s="15"/>
      <c r="GT205" s="15"/>
      <c r="GU205" s="15"/>
      <c r="GV205" s="15"/>
      <c r="GW205" s="15"/>
      <c r="GX205" s="15"/>
      <c r="GY205" s="15"/>
      <c r="GZ205" s="15"/>
      <c r="HA205" s="15"/>
      <c r="HB205" s="15"/>
      <c r="HC205" s="15"/>
      <c r="HD205" s="15"/>
      <c r="HE205" s="15"/>
      <c r="HF205" s="15"/>
      <c r="HG205" s="15"/>
      <c r="HH205" s="15"/>
      <c r="HI205" s="15"/>
      <c r="HJ205" s="15"/>
      <c r="HK205" s="15"/>
      <c r="HL205" s="15"/>
      <c r="HM205" s="15"/>
      <c r="HN205" s="15"/>
      <c r="HO205" s="15"/>
      <c r="HP205" s="15"/>
      <c r="HQ205" s="15"/>
      <c r="HR205" s="15"/>
      <c r="HS205" s="15"/>
      <c r="HT205" s="15"/>
      <c r="HU205" s="15"/>
      <c r="HV205" s="15"/>
      <c r="HW205" s="15"/>
      <c r="HX205" s="15"/>
      <c r="HY205" s="15"/>
      <c r="HZ205" s="15"/>
      <c r="IA205" s="15"/>
      <c r="IB205" s="15"/>
      <c r="IC205" s="15"/>
      <c r="ID205" s="15"/>
      <c r="IE205" s="15"/>
      <c r="IF205" s="15"/>
      <c r="IG205" s="15"/>
      <c r="IH205" s="15"/>
      <c r="II205" s="15"/>
    </row>
    <row r="206" spans="1:243" s="16" customFormat="1" ht="18" hidden="1" customHeight="1" x14ac:dyDescent="0.2">
      <c r="A206" s="31"/>
      <c r="B206" s="31"/>
      <c r="C206" s="31"/>
      <c r="D206" s="32"/>
      <c r="E206" s="31"/>
      <c r="F206" s="87" t="s">
        <v>18</v>
      </c>
      <c r="G206" s="225">
        <f>SUM(G58)</f>
        <v>59</v>
      </c>
      <c r="H206" s="395">
        <f>SUM(H58)</f>
        <v>73</v>
      </c>
      <c r="I206" s="302">
        <f>SUM(I58)</f>
        <v>73</v>
      </c>
      <c r="J206" s="302">
        <f>SUM(J58)</f>
        <v>73</v>
      </c>
      <c r="K206" s="33"/>
      <c r="L206" s="68"/>
      <c r="M206" s="68"/>
      <c r="N206" s="68"/>
      <c r="O206" s="29"/>
      <c r="P206" s="30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  <c r="AV206" s="15"/>
      <c r="AW206" s="15"/>
      <c r="AX206" s="15"/>
      <c r="AY206" s="15"/>
      <c r="AZ206" s="15"/>
      <c r="BA206" s="15"/>
      <c r="BB206" s="15"/>
      <c r="BC206" s="15"/>
      <c r="BD206" s="15"/>
      <c r="BE206" s="15"/>
      <c r="BF206" s="15"/>
      <c r="BG206" s="15"/>
      <c r="BH206" s="15"/>
      <c r="BI206" s="15"/>
      <c r="BJ206" s="15"/>
      <c r="BK206" s="15"/>
      <c r="BL206" s="15"/>
      <c r="BM206" s="15"/>
      <c r="BN206" s="15"/>
      <c r="BO206" s="15"/>
      <c r="BP206" s="15"/>
      <c r="BQ206" s="15"/>
      <c r="BR206" s="15"/>
      <c r="BS206" s="15"/>
      <c r="BT206" s="15"/>
      <c r="BU206" s="15"/>
      <c r="BV206" s="15"/>
      <c r="BW206" s="15"/>
      <c r="BX206" s="15"/>
      <c r="BY206" s="15"/>
      <c r="BZ206" s="15"/>
      <c r="CA206" s="15"/>
      <c r="CB206" s="15"/>
      <c r="CC206" s="15"/>
      <c r="CD206" s="15"/>
      <c r="CE206" s="15"/>
      <c r="CF206" s="15"/>
      <c r="CG206" s="15"/>
      <c r="CH206" s="15"/>
      <c r="CI206" s="15"/>
      <c r="CJ206" s="15"/>
      <c r="CK206" s="15"/>
      <c r="CL206" s="15"/>
      <c r="CM206" s="15"/>
      <c r="CN206" s="15"/>
      <c r="CO206" s="15"/>
      <c r="CP206" s="15"/>
      <c r="CQ206" s="15"/>
      <c r="CR206" s="15"/>
      <c r="CS206" s="15"/>
      <c r="CT206" s="15"/>
      <c r="CU206" s="15"/>
      <c r="CV206" s="15"/>
      <c r="CW206" s="15"/>
      <c r="CX206" s="15"/>
      <c r="CY206" s="15"/>
      <c r="CZ206" s="15"/>
      <c r="DA206" s="15"/>
      <c r="DB206" s="15"/>
      <c r="DC206" s="15"/>
      <c r="DD206" s="15"/>
      <c r="DE206" s="15"/>
      <c r="DF206" s="15"/>
      <c r="DG206" s="15"/>
      <c r="DH206" s="15"/>
      <c r="DI206" s="15"/>
      <c r="DJ206" s="15"/>
      <c r="DK206" s="15"/>
      <c r="DL206" s="15"/>
      <c r="DM206" s="15"/>
      <c r="DN206" s="15"/>
      <c r="DO206" s="15"/>
      <c r="DP206" s="15"/>
      <c r="DQ206" s="15"/>
      <c r="DR206" s="15"/>
      <c r="DS206" s="15"/>
      <c r="DT206" s="15"/>
      <c r="DU206" s="15"/>
      <c r="DV206" s="15"/>
      <c r="DW206" s="15"/>
      <c r="DX206" s="15"/>
      <c r="DY206" s="15"/>
      <c r="DZ206" s="15"/>
      <c r="EA206" s="15"/>
      <c r="EB206" s="15"/>
      <c r="EC206" s="15"/>
      <c r="ED206" s="15"/>
      <c r="EE206" s="15"/>
      <c r="EF206" s="15"/>
      <c r="EG206" s="15"/>
      <c r="EH206" s="15"/>
      <c r="EI206" s="15"/>
      <c r="EJ206" s="15"/>
      <c r="EK206" s="15"/>
      <c r="EL206" s="15"/>
      <c r="EM206" s="15"/>
      <c r="EN206" s="15"/>
      <c r="EO206" s="15"/>
      <c r="EP206" s="15"/>
      <c r="EQ206" s="15"/>
      <c r="ER206" s="15"/>
      <c r="ES206" s="15"/>
      <c r="ET206" s="15"/>
      <c r="EU206" s="15"/>
      <c r="EV206" s="15"/>
      <c r="EW206" s="15"/>
      <c r="EX206" s="15"/>
      <c r="EY206" s="15"/>
      <c r="EZ206" s="15"/>
      <c r="FA206" s="15"/>
      <c r="FB206" s="15"/>
      <c r="FC206" s="15"/>
      <c r="FD206" s="15"/>
      <c r="FE206" s="15"/>
      <c r="FF206" s="15"/>
      <c r="FG206" s="15"/>
      <c r="FH206" s="15"/>
      <c r="FI206" s="15"/>
      <c r="FJ206" s="15"/>
      <c r="FK206" s="15"/>
      <c r="FL206" s="15"/>
      <c r="FM206" s="15"/>
      <c r="FN206" s="15"/>
      <c r="FO206" s="15"/>
      <c r="FP206" s="15"/>
      <c r="FQ206" s="15"/>
      <c r="FR206" s="15"/>
      <c r="FS206" s="15"/>
      <c r="FT206" s="15"/>
      <c r="FU206" s="15"/>
      <c r="FV206" s="15"/>
      <c r="FW206" s="15"/>
      <c r="FX206" s="15"/>
      <c r="FY206" s="15"/>
      <c r="FZ206" s="15"/>
      <c r="GA206" s="15"/>
      <c r="GB206" s="15"/>
      <c r="GC206" s="15"/>
      <c r="GD206" s="15"/>
      <c r="GE206" s="15"/>
      <c r="GF206" s="15"/>
      <c r="GG206" s="15"/>
      <c r="GH206" s="15"/>
      <c r="GI206" s="15"/>
      <c r="GJ206" s="15"/>
      <c r="GK206" s="15"/>
      <c r="GL206" s="15"/>
      <c r="GM206" s="15"/>
      <c r="GN206" s="15"/>
      <c r="GO206" s="15"/>
      <c r="GP206" s="15"/>
      <c r="GQ206" s="15"/>
      <c r="GR206" s="15"/>
      <c r="GS206" s="15"/>
      <c r="GT206" s="15"/>
      <c r="GU206" s="15"/>
      <c r="GV206" s="15"/>
      <c r="GW206" s="15"/>
      <c r="GX206" s="15"/>
      <c r="GY206" s="15"/>
      <c r="GZ206" s="15"/>
      <c r="HA206" s="15"/>
      <c r="HB206" s="15"/>
      <c r="HC206" s="15"/>
      <c r="HD206" s="15"/>
      <c r="HE206" s="15"/>
      <c r="HF206" s="15"/>
      <c r="HG206" s="15"/>
      <c r="HH206" s="15"/>
      <c r="HI206" s="15"/>
      <c r="HJ206" s="15"/>
      <c r="HK206" s="15"/>
      <c r="HL206" s="15"/>
      <c r="HM206" s="15"/>
      <c r="HN206" s="15"/>
      <c r="HO206" s="15"/>
      <c r="HP206" s="15"/>
      <c r="HQ206" s="15"/>
      <c r="HR206" s="15"/>
      <c r="HS206" s="15"/>
      <c r="HT206" s="15"/>
      <c r="HU206" s="15"/>
      <c r="HV206" s="15"/>
      <c r="HW206" s="15"/>
      <c r="HX206" s="15"/>
      <c r="HY206" s="15"/>
      <c r="HZ206" s="15"/>
      <c r="IA206" s="15"/>
      <c r="IB206" s="15"/>
      <c r="IC206" s="15"/>
      <c r="ID206" s="15"/>
      <c r="IE206" s="15"/>
      <c r="IF206" s="15"/>
      <c r="IG206" s="15"/>
      <c r="IH206" s="15"/>
      <c r="II206" s="15"/>
    </row>
    <row r="207" spans="1:243" ht="23.25" hidden="1" customHeight="1" x14ac:dyDescent="0.2">
      <c r="A207" s="31"/>
      <c r="B207" s="31"/>
      <c r="C207" s="31"/>
      <c r="D207" s="32"/>
      <c r="E207" s="31"/>
      <c r="F207" s="110" t="s">
        <v>96</v>
      </c>
      <c r="G207" s="228">
        <f>SUM(G196:G206)</f>
        <v>27414.400000000001</v>
      </c>
      <c r="H207" s="394">
        <f>SUM(H196:H206)</f>
        <v>35657.4</v>
      </c>
      <c r="I207" s="228">
        <f>SUM(I196:I206)</f>
        <v>28102.28</v>
      </c>
      <c r="J207" s="228">
        <f>SUM(J196:J206)</f>
        <v>26157.64</v>
      </c>
      <c r="K207" s="33"/>
      <c r="L207" s="68"/>
      <c r="M207" s="68"/>
      <c r="N207" s="68"/>
      <c r="O207" s="29"/>
      <c r="P207" s="30"/>
    </row>
    <row r="208" spans="1:243" s="16" customFormat="1" ht="15.75" customHeight="1" x14ac:dyDescent="0.2">
      <c r="A208" s="31"/>
      <c r="B208" s="31"/>
      <c r="C208" s="31"/>
      <c r="D208" s="32"/>
      <c r="E208" s="31"/>
      <c r="F208" s="392"/>
      <c r="G208" s="393"/>
      <c r="H208" s="393"/>
      <c r="I208" s="393"/>
      <c r="J208" s="393"/>
      <c r="K208" s="33"/>
      <c r="L208" s="68"/>
      <c r="M208" s="68"/>
      <c r="N208" s="68"/>
      <c r="O208" s="29"/>
      <c r="P208" s="30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  <c r="DQ208" s="15"/>
      <c r="DR208" s="15"/>
      <c r="DS208" s="15"/>
      <c r="DT208" s="15"/>
      <c r="DU208" s="15"/>
      <c r="DV208" s="15"/>
      <c r="DW208" s="15"/>
      <c r="DX208" s="15"/>
      <c r="DY208" s="15"/>
      <c r="DZ208" s="15"/>
      <c r="EA208" s="15"/>
      <c r="EB208" s="15"/>
      <c r="EC208" s="15"/>
      <c r="ED208" s="15"/>
      <c r="EE208" s="15"/>
      <c r="EF208" s="15"/>
      <c r="EG208" s="15"/>
      <c r="EH208" s="15"/>
      <c r="EI208" s="15"/>
      <c r="EJ208" s="15"/>
      <c r="EK208" s="15"/>
      <c r="EL208" s="15"/>
      <c r="EM208" s="15"/>
      <c r="EN208" s="15"/>
      <c r="EO208" s="15"/>
      <c r="EP208" s="15"/>
      <c r="EQ208" s="15"/>
      <c r="ER208" s="15"/>
      <c r="ES208" s="15"/>
      <c r="ET208" s="15"/>
      <c r="EU208" s="15"/>
      <c r="EV208" s="15"/>
      <c r="EW208" s="15"/>
      <c r="EX208" s="15"/>
      <c r="EY208" s="15"/>
      <c r="EZ208" s="15"/>
      <c r="FA208" s="15"/>
      <c r="FB208" s="15"/>
      <c r="FC208" s="15"/>
      <c r="FD208" s="15"/>
      <c r="FE208" s="15"/>
      <c r="FF208" s="15"/>
      <c r="FG208" s="15"/>
      <c r="FH208" s="15"/>
      <c r="FI208" s="15"/>
      <c r="FJ208" s="15"/>
      <c r="FK208" s="15"/>
      <c r="FL208" s="15"/>
      <c r="FM208" s="15"/>
      <c r="FN208" s="15"/>
      <c r="FO208" s="15"/>
      <c r="FP208" s="15"/>
      <c r="FQ208" s="15"/>
      <c r="FR208" s="15"/>
      <c r="FS208" s="15"/>
      <c r="FT208" s="15"/>
      <c r="FU208" s="15"/>
      <c r="FV208" s="15"/>
      <c r="FW208" s="15"/>
      <c r="FX208" s="15"/>
      <c r="FY208" s="15"/>
      <c r="FZ208" s="15"/>
      <c r="GA208" s="15"/>
      <c r="GB208" s="15"/>
      <c r="GC208" s="15"/>
      <c r="GD208" s="15"/>
      <c r="GE208" s="15"/>
      <c r="GF208" s="15"/>
      <c r="GG208" s="15"/>
      <c r="GH208" s="15"/>
      <c r="GI208" s="15"/>
      <c r="GJ208" s="15"/>
      <c r="GK208" s="15"/>
      <c r="GL208" s="15"/>
      <c r="GM208" s="15"/>
      <c r="GN208" s="15"/>
      <c r="GO208" s="15"/>
      <c r="GP208" s="15"/>
      <c r="GQ208" s="15"/>
      <c r="GR208" s="15"/>
      <c r="GS208" s="15"/>
      <c r="GT208" s="15"/>
      <c r="GU208" s="15"/>
      <c r="GV208" s="15"/>
      <c r="GW208" s="15"/>
      <c r="GX208" s="15"/>
      <c r="GY208" s="15"/>
      <c r="GZ208" s="15"/>
      <c r="HA208" s="15"/>
      <c r="HB208" s="15"/>
      <c r="HC208" s="15"/>
      <c r="HD208" s="15"/>
      <c r="HE208" s="15"/>
      <c r="HF208" s="15"/>
      <c r="HG208" s="15"/>
      <c r="HH208" s="15"/>
      <c r="HI208" s="15"/>
      <c r="HJ208" s="15"/>
      <c r="HK208" s="15"/>
      <c r="HL208" s="15"/>
      <c r="HM208" s="15"/>
      <c r="HN208" s="15"/>
      <c r="HO208" s="15"/>
      <c r="HP208" s="15"/>
      <c r="HQ208" s="15"/>
      <c r="HR208" s="15"/>
      <c r="HS208" s="15"/>
      <c r="HT208" s="15"/>
      <c r="HU208" s="15"/>
      <c r="HV208" s="15"/>
      <c r="HW208" s="15"/>
      <c r="HX208" s="15"/>
      <c r="HY208" s="15"/>
      <c r="HZ208" s="15"/>
      <c r="IA208" s="15"/>
      <c r="IB208" s="15"/>
      <c r="IC208" s="15"/>
      <c r="ID208" s="15"/>
      <c r="IE208" s="15"/>
      <c r="IF208" s="15"/>
      <c r="IG208" s="15"/>
      <c r="IH208" s="15"/>
      <c r="II208" s="15"/>
    </row>
    <row r="209" spans="1:243" s="16" customFormat="1" ht="18" customHeight="1" x14ac:dyDescent="0.2">
      <c r="A209" s="31"/>
      <c r="B209" s="31"/>
      <c r="C209" s="31"/>
      <c r="D209" s="32"/>
      <c r="E209" s="31"/>
      <c r="F209" s="392"/>
      <c r="G209" s="393"/>
      <c r="H209" s="393"/>
      <c r="I209" s="393"/>
      <c r="J209" s="393"/>
      <c r="K209" s="33"/>
      <c r="L209" s="68"/>
      <c r="M209" s="68"/>
      <c r="N209" s="68"/>
      <c r="O209" s="29"/>
      <c r="P209" s="30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  <c r="DQ209" s="15"/>
      <c r="DR209" s="15"/>
      <c r="DS209" s="15"/>
      <c r="DT209" s="15"/>
      <c r="DU209" s="15"/>
      <c r="DV209" s="15"/>
      <c r="DW209" s="15"/>
      <c r="DX209" s="15"/>
      <c r="DY209" s="15"/>
      <c r="DZ209" s="15"/>
      <c r="EA209" s="15"/>
      <c r="EB209" s="15"/>
      <c r="EC209" s="15"/>
      <c r="ED209" s="15"/>
      <c r="EE209" s="15"/>
      <c r="EF209" s="15"/>
      <c r="EG209" s="15"/>
      <c r="EH209" s="15"/>
      <c r="EI209" s="15"/>
      <c r="EJ209" s="15"/>
      <c r="EK209" s="15"/>
      <c r="EL209" s="15"/>
      <c r="EM209" s="15"/>
      <c r="EN209" s="15"/>
      <c r="EO209" s="15"/>
      <c r="EP209" s="15"/>
      <c r="EQ209" s="15"/>
      <c r="ER209" s="15"/>
      <c r="ES209" s="15"/>
      <c r="ET209" s="15"/>
      <c r="EU209" s="15"/>
      <c r="EV209" s="15"/>
      <c r="EW209" s="15"/>
      <c r="EX209" s="15"/>
      <c r="EY209" s="15"/>
      <c r="EZ209" s="15"/>
      <c r="FA209" s="15"/>
      <c r="FB209" s="15"/>
      <c r="FC209" s="15"/>
      <c r="FD209" s="15"/>
      <c r="FE209" s="15"/>
      <c r="FF209" s="15"/>
      <c r="FG209" s="15"/>
      <c r="FH209" s="15"/>
      <c r="FI209" s="15"/>
      <c r="FJ209" s="15"/>
      <c r="FK209" s="15"/>
      <c r="FL209" s="15"/>
      <c r="FM209" s="15"/>
      <c r="FN209" s="15"/>
      <c r="FO209" s="15"/>
      <c r="FP209" s="15"/>
      <c r="FQ209" s="15"/>
      <c r="FR209" s="15"/>
      <c r="FS209" s="15"/>
      <c r="FT209" s="15"/>
      <c r="FU209" s="15"/>
      <c r="FV209" s="15"/>
      <c r="FW209" s="15"/>
      <c r="FX209" s="15"/>
      <c r="FY209" s="15"/>
      <c r="FZ209" s="15"/>
      <c r="GA209" s="15"/>
      <c r="GB209" s="15"/>
      <c r="GC209" s="15"/>
      <c r="GD209" s="15"/>
      <c r="GE209" s="15"/>
      <c r="GF209" s="15"/>
      <c r="GG209" s="15"/>
      <c r="GH209" s="15"/>
      <c r="GI209" s="15"/>
      <c r="GJ209" s="15"/>
      <c r="GK209" s="15"/>
      <c r="GL209" s="15"/>
      <c r="GM209" s="15"/>
      <c r="GN209" s="15"/>
      <c r="GO209" s="15"/>
      <c r="GP209" s="15"/>
      <c r="GQ209" s="15"/>
      <c r="GR209" s="15"/>
      <c r="GS209" s="15"/>
      <c r="GT209" s="15"/>
      <c r="GU209" s="15"/>
      <c r="GV209" s="15"/>
      <c r="GW209" s="15"/>
      <c r="GX209" s="15"/>
      <c r="GY209" s="15"/>
      <c r="GZ209" s="15"/>
      <c r="HA209" s="15"/>
      <c r="HB209" s="15"/>
      <c r="HC209" s="15"/>
      <c r="HD209" s="15"/>
      <c r="HE209" s="15"/>
      <c r="HF209" s="15"/>
      <c r="HG209" s="15"/>
      <c r="HH209" s="15"/>
      <c r="HI209" s="15"/>
      <c r="HJ209" s="15"/>
      <c r="HK209" s="15"/>
      <c r="HL209" s="15"/>
      <c r="HM209" s="15"/>
      <c r="HN209" s="15"/>
      <c r="HO209" s="15"/>
      <c r="HP209" s="15"/>
      <c r="HQ209" s="15"/>
      <c r="HR209" s="15"/>
      <c r="HS209" s="15"/>
      <c r="HT209" s="15"/>
      <c r="HU209" s="15"/>
      <c r="HV209" s="15"/>
      <c r="HW209" s="15"/>
      <c r="HX209" s="15"/>
      <c r="HY209" s="15"/>
      <c r="HZ209" s="15"/>
      <c r="IA209" s="15"/>
      <c r="IB209" s="15"/>
      <c r="IC209" s="15"/>
      <c r="ID209" s="15"/>
      <c r="IE209" s="15"/>
      <c r="IF209" s="15"/>
      <c r="IG209" s="15"/>
      <c r="IH209" s="15"/>
      <c r="II209" s="15"/>
    </row>
    <row r="210" spans="1:243" s="28" customFormat="1" ht="15.75" x14ac:dyDescent="0.25">
      <c r="A210" s="78"/>
      <c r="B210" s="78"/>
      <c r="C210" s="78"/>
      <c r="D210" s="737" t="s">
        <v>103</v>
      </c>
      <c r="E210" s="737"/>
      <c r="F210" s="737"/>
      <c r="G210" s="737"/>
      <c r="H210" s="737"/>
      <c r="I210" s="79"/>
      <c r="J210" s="79"/>
      <c r="K210" s="80"/>
      <c r="L210" s="80"/>
      <c r="M210" s="80"/>
      <c r="N210" s="80"/>
      <c r="O210" s="81"/>
      <c r="P210" s="82"/>
      <c r="Q210" s="27"/>
      <c r="R210" s="27"/>
      <c r="S210" s="27"/>
      <c r="T210" s="27"/>
      <c r="U210" s="27"/>
      <c r="V210" s="27"/>
      <c r="W210" s="27"/>
      <c r="X210" s="27"/>
    </row>
    <row r="211" spans="1:243" s="28" customFormat="1" ht="15.75" x14ac:dyDescent="0.25">
      <c r="A211" s="78"/>
      <c r="B211" s="78"/>
      <c r="C211" s="78"/>
      <c r="D211" s="78"/>
      <c r="E211" s="78"/>
      <c r="F211" s="111"/>
      <c r="G211" s="292"/>
      <c r="H211" s="83"/>
      <c r="I211" s="85"/>
      <c r="J211" s="83" t="s">
        <v>127</v>
      </c>
      <c r="K211" s="80"/>
      <c r="L211" s="80"/>
      <c r="M211" s="80"/>
      <c r="N211" s="80"/>
      <c r="O211" s="81"/>
      <c r="P211" s="82"/>
      <c r="Q211" s="27"/>
      <c r="R211" s="27"/>
      <c r="S211" s="27"/>
      <c r="T211" s="27"/>
      <c r="U211" s="27"/>
      <c r="V211" s="27"/>
      <c r="W211" s="27"/>
      <c r="X211" s="27"/>
    </row>
    <row r="212" spans="1:243" s="14" customFormat="1" ht="56.25" customHeight="1" x14ac:dyDescent="0.25">
      <c r="A212" s="731" t="s">
        <v>31</v>
      </c>
      <c r="B212" s="732"/>
      <c r="C212" s="732"/>
      <c r="D212" s="732"/>
      <c r="E212" s="732"/>
      <c r="F212" s="733"/>
      <c r="G212" s="373" t="s">
        <v>160</v>
      </c>
      <c r="H212" s="401" t="s">
        <v>172</v>
      </c>
      <c r="I212" s="372" t="s">
        <v>173</v>
      </c>
      <c r="J212" s="372" t="s">
        <v>174</v>
      </c>
      <c r="K212" s="80"/>
      <c r="L212" s="80"/>
      <c r="M212" s="80"/>
      <c r="N212" s="80"/>
      <c r="O212" s="81"/>
      <c r="P212" s="82"/>
      <c r="Q212" s="27"/>
      <c r="R212" s="27"/>
      <c r="S212" s="27"/>
    </row>
    <row r="213" spans="1:243" s="14" customFormat="1" ht="22.5" customHeight="1" x14ac:dyDescent="0.25">
      <c r="A213" s="86" t="s">
        <v>32</v>
      </c>
      <c r="B213" s="734" t="s">
        <v>74</v>
      </c>
      <c r="C213" s="735"/>
      <c r="D213" s="735"/>
      <c r="E213" s="735"/>
      <c r="F213" s="736"/>
      <c r="G213" s="124">
        <f>SUM(G214:G225)</f>
        <v>13991.100000000002</v>
      </c>
      <c r="H213" s="124">
        <f>SUM(H214:H225)</f>
        <v>15468.4</v>
      </c>
      <c r="I213" s="124">
        <f>SUM(I214:I225)</f>
        <v>14999.299999999997</v>
      </c>
      <c r="J213" s="124">
        <f>SUM(J214:J225)</f>
        <v>13044.44</v>
      </c>
      <c r="K213" s="80"/>
      <c r="L213" s="80"/>
      <c r="M213" s="80"/>
      <c r="N213" s="80"/>
      <c r="O213" s="81"/>
      <c r="P213" s="82"/>
      <c r="Q213" s="27"/>
      <c r="R213" s="27"/>
      <c r="S213" s="27"/>
    </row>
    <row r="214" spans="1:243" s="14" customFormat="1" ht="18.75" customHeight="1" x14ac:dyDescent="0.25">
      <c r="A214" s="87" t="s">
        <v>33</v>
      </c>
      <c r="B214" s="769" t="s">
        <v>34</v>
      </c>
      <c r="C214" s="770"/>
      <c r="D214" s="770"/>
      <c r="E214" s="770"/>
      <c r="F214" s="771"/>
      <c r="G214" s="225">
        <f>G196</f>
        <v>8852.2000000000007</v>
      </c>
      <c r="H214" s="394">
        <f>H196</f>
        <v>9278.2000000000007</v>
      </c>
      <c r="I214" s="77">
        <f>I196</f>
        <v>11082.349999999999</v>
      </c>
      <c r="J214" s="77">
        <f>J196</f>
        <v>9837.19</v>
      </c>
      <c r="K214" s="80"/>
      <c r="L214" s="80"/>
      <c r="M214" s="80"/>
      <c r="N214" s="80"/>
      <c r="O214" s="81"/>
      <c r="P214" s="82"/>
      <c r="Q214" s="27"/>
      <c r="R214" s="27"/>
      <c r="S214" s="27"/>
    </row>
    <row r="215" spans="1:243" s="14" customFormat="1" ht="16.5" customHeight="1" x14ac:dyDescent="0.25">
      <c r="A215" s="87" t="s">
        <v>35</v>
      </c>
      <c r="B215" s="716" t="s">
        <v>75</v>
      </c>
      <c r="C215" s="717"/>
      <c r="D215" s="717"/>
      <c r="E215" s="717"/>
      <c r="F215" s="718"/>
      <c r="G215" s="411">
        <f>G197</f>
        <v>0</v>
      </c>
      <c r="H215" s="394">
        <f t="shared" ref="H215:J215" si="63">H197</f>
        <v>396</v>
      </c>
      <c r="I215" s="411">
        <f t="shared" si="63"/>
        <v>0</v>
      </c>
      <c r="J215" s="411">
        <f t="shared" si="63"/>
        <v>0</v>
      </c>
      <c r="K215" s="80"/>
      <c r="L215" s="80"/>
      <c r="M215" s="80"/>
      <c r="N215" s="80"/>
      <c r="O215" s="81"/>
      <c r="P215" s="82"/>
      <c r="Q215" s="27"/>
      <c r="R215" s="27"/>
      <c r="S215" s="27"/>
    </row>
    <row r="216" spans="1:243" s="14" customFormat="1" ht="18.75" customHeight="1" x14ac:dyDescent="0.25">
      <c r="A216" s="87" t="s">
        <v>36</v>
      </c>
      <c r="B216" s="716" t="s">
        <v>76</v>
      </c>
      <c r="C216" s="717"/>
      <c r="D216" s="717"/>
      <c r="E216" s="717"/>
      <c r="F216" s="718"/>
      <c r="G216" s="225">
        <f>G198</f>
        <v>525.5</v>
      </c>
      <c r="H216" s="394">
        <f>H198</f>
        <v>1140.9000000000001</v>
      </c>
      <c r="I216" s="77">
        <f>I198</f>
        <v>414.4</v>
      </c>
      <c r="J216" s="77">
        <f>J198</f>
        <v>396</v>
      </c>
      <c r="K216" s="80"/>
      <c r="L216" s="80"/>
      <c r="M216" s="80"/>
      <c r="N216" s="80"/>
      <c r="O216" s="81"/>
      <c r="P216" s="82"/>
      <c r="Q216" s="27"/>
      <c r="R216" s="27"/>
      <c r="S216" s="27"/>
    </row>
    <row r="217" spans="1:243" s="14" customFormat="1" ht="19.5" customHeight="1" x14ac:dyDescent="0.25">
      <c r="A217" s="87" t="s">
        <v>37</v>
      </c>
      <c r="B217" s="719" t="s">
        <v>77</v>
      </c>
      <c r="C217" s="720"/>
      <c r="D217" s="720"/>
      <c r="E217" s="720"/>
      <c r="F217" s="721"/>
      <c r="G217" s="141"/>
      <c r="H217" s="394"/>
      <c r="I217" s="125"/>
      <c r="J217" s="134"/>
      <c r="K217" s="80"/>
      <c r="L217" s="80"/>
      <c r="M217" s="80"/>
      <c r="N217" s="80"/>
      <c r="O217" s="81"/>
      <c r="P217" s="82"/>
      <c r="Q217" s="27"/>
      <c r="R217" s="27"/>
      <c r="S217" s="27"/>
    </row>
    <row r="218" spans="1:243" s="14" customFormat="1" ht="33" customHeight="1" x14ac:dyDescent="0.25">
      <c r="A218" s="87" t="s">
        <v>38</v>
      </c>
      <c r="B218" s="716" t="s">
        <v>78</v>
      </c>
      <c r="C218" s="717"/>
      <c r="D218" s="717"/>
      <c r="E218" s="717"/>
      <c r="F218" s="718"/>
      <c r="G218" s="225">
        <f t="shared" ref="G218:J219" si="64">G201</f>
        <v>1855.0999999999997</v>
      </c>
      <c r="H218" s="394">
        <f t="shared" si="64"/>
        <v>2374.9</v>
      </c>
      <c r="I218" s="77">
        <f t="shared" si="64"/>
        <v>2203.1999999999998</v>
      </c>
      <c r="J218" s="77">
        <f t="shared" si="64"/>
        <v>2358</v>
      </c>
      <c r="K218" s="80"/>
      <c r="L218" s="80"/>
      <c r="M218" s="80"/>
      <c r="N218" s="80"/>
      <c r="O218" s="81"/>
      <c r="P218" s="82"/>
      <c r="Q218" s="27"/>
      <c r="R218" s="27"/>
      <c r="S218" s="27"/>
    </row>
    <row r="219" spans="1:243" s="14" customFormat="1" ht="19.5" customHeight="1" x14ac:dyDescent="0.25">
      <c r="A219" s="87" t="s">
        <v>39</v>
      </c>
      <c r="B219" s="716" t="s">
        <v>79</v>
      </c>
      <c r="C219" s="717"/>
      <c r="D219" s="717"/>
      <c r="E219" s="717"/>
      <c r="F219" s="718"/>
      <c r="G219" s="225">
        <f t="shared" si="64"/>
        <v>79.599999999999994</v>
      </c>
      <c r="H219" s="394">
        <f t="shared" si="64"/>
        <v>22.2</v>
      </c>
      <c r="I219" s="302">
        <f t="shared" si="64"/>
        <v>0</v>
      </c>
      <c r="J219" s="302">
        <f t="shared" si="64"/>
        <v>0</v>
      </c>
      <c r="K219" s="80"/>
      <c r="L219" s="80"/>
      <c r="M219" s="80"/>
      <c r="N219" s="80"/>
      <c r="O219" s="81"/>
      <c r="P219" s="82"/>
      <c r="Q219" s="27"/>
      <c r="R219" s="27"/>
      <c r="S219" s="27"/>
    </row>
    <row r="220" spans="1:243" s="14" customFormat="1" ht="21.75" customHeight="1" x14ac:dyDescent="0.25">
      <c r="A220" s="87" t="s">
        <v>40</v>
      </c>
      <c r="B220" s="716" t="s">
        <v>97</v>
      </c>
      <c r="C220" s="717"/>
      <c r="D220" s="717"/>
      <c r="E220" s="717"/>
      <c r="F220" s="718"/>
      <c r="G220" s="141"/>
      <c r="H220" s="394"/>
      <c r="I220" s="125"/>
      <c r="J220" s="134"/>
      <c r="K220" s="80"/>
      <c r="L220" s="80"/>
      <c r="M220" s="80"/>
      <c r="N220" s="80"/>
      <c r="O220" s="81"/>
      <c r="P220" s="82"/>
      <c r="Q220" s="27"/>
      <c r="R220" s="27"/>
      <c r="S220" s="27"/>
    </row>
    <row r="221" spans="1:243" s="14" customFormat="1" ht="18.75" customHeight="1" x14ac:dyDescent="0.25">
      <c r="A221" s="87" t="s">
        <v>53</v>
      </c>
      <c r="B221" s="716" t="s">
        <v>80</v>
      </c>
      <c r="C221" s="717"/>
      <c r="D221" s="717"/>
      <c r="E221" s="717"/>
      <c r="F221" s="718"/>
      <c r="G221" s="141"/>
      <c r="H221" s="394"/>
      <c r="I221" s="125"/>
      <c r="J221" s="134"/>
      <c r="K221" s="80"/>
      <c r="L221" s="80"/>
      <c r="M221" s="80"/>
      <c r="N221" s="80"/>
      <c r="O221" s="81"/>
      <c r="P221" s="82"/>
      <c r="Q221" s="27"/>
      <c r="R221" s="27"/>
      <c r="S221" s="27"/>
    </row>
    <row r="222" spans="1:243" s="14" customFormat="1" ht="20.25" customHeight="1" x14ac:dyDescent="0.25">
      <c r="A222" s="87" t="s">
        <v>81</v>
      </c>
      <c r="B222" s="716" t="s">
        <v>82</v>
      </c>
      <c r="C222" s="717"/>
      <c r="D222" s="717"/>
      <c r="E222" s="717"/>
      <c r="F222" s="718"/>
      <c r="G222" s="225">
        <f>G203</f>
        <v>1964.9</v>
      </c>
      <c r="H222" s="394">
        <f>H203</f>
        <v>1675.4</v>
      </c>
      <c r="I222" s="77">
        <f>I203</f>
        <v>969.4</v>
      </c>
      <c r="J222" s="77">
        <f>J203</f>
        <v>100.5</v>
      </c>
      <c r="K222" s="80"/>
      <c r="L222" s="80"/>
      <c r="M222" s="80"/>
      <c r="N222" s="80"/>
      <c r="O222" s="81"/>
      <c r="P222" s="82"/>
      <c r="Q222" s="27"/>
      <c r="R222" s="27"/>
      <c r="S222" s="27"/>
    </row>
    <row r="223" spans="1:243" s="14" customFormat="1" ht="21" customHeight="1" x14ac:dyDescent="0.2">
      <c r="A223" s="425" t="s">
        <v>83</v>
      </c>
      <c r="B223" s="427" t="s">
        <v>232</v>
      </c>
      <c r="C223" s="428"/>
      <c r="D223" s="428"/>
      <c r="E223" s="428"/>
      <c r="F223" s="140"/>
      <c r="G223" s="424">
        <f>G204</f>
        <v>159.70000000000002</v>
      </c>
      <c r="H223" s="394">
        <f t="shared" ref="H223:J223" si="65">H204</f>
        <v>62.5</v>
      </c>
      <c r="I223" s="424">
        <f t="shared" si="65"/>
        <v>0</v>
      </c>
      <c r="J223" s="424">
        <f t="shared" si="65"/>
        <v>0</v>
      </c>
      <c r="K223" s="18"/>
    </row>
    <row r="224" spans="1:243" s="14" customFormat="1" ht="20.25" customHeight="1" x14ac:dyDescent="0.25">
      <c r="A224" s="87" t="s">
        <v>85</v>
      </c>
      <c r="B224" s="716" t="s">
        <v>84</v>
      </c>
      <c r="C224" s="717"/>
      <c r="D224" s="717"/>
      <c r="E224" s="717"/>
      <c r="F224" s="718"/>
      <c r="G224" s="225">
        <f t="shared" ref="G224:J225" si="66">G199</f>
        <v>408.5</v>
      </c>
      <c r="H224" s="394">
        <f t="shared" si="66"/>
        <v>395</v>
      </c>
      <c r="I224" s="77">
        <f t="shared" si="66"/>
        <v>329.95</v>
      </c>
      <c r="J224" s="77">
        <f t="shared" si="66"/>
        <v>352.75</v>
      </c>
      <c r="K224" s="80"/>
      <c r="L224" s="80"/>
      <c r="M224" s="80"/>
      <c r="N224" s="80"/>
      <c r="O224" s="81"/>
      <c r="P224" s="82"/>
      <c r="Q224" s="27"/>
      <c r="R224" s="27"/>
      <c r="S224" s="27"/>
    </row>
    <row r="225" spans="1:19" s="14" customFormat="1" ht="20.25" customHeight="1" x14ac:dyDescent="0.25">
      <c r="A225" s="87" t="s">
        <v>236</v>
      </c>
      <c r="B225" s="716" t="s">
        <v>86</v>
      </c>
      <c r="C225" s="717"/>
      <c r="D225" s="717"/>
      <c r="E225" s="717"/>
      <c r="F225" s="718"/>
      <c r="G225" s="225">
        <f t="shared" si="66"/>
        <v>145.6</v>
      </c>
      <c r="H225" s="394">
        <f t="shared" si="66"/>
        <v>123.3</v>
      </c>
      <c r="I225" s="77">
        <f t="shared" si="66"/>
        <v>0</v>
      </c>
      <c r="J225" s="77">
        <f t="shared" si="66"/>
        <v>0</v>
      </c>
      <c r="K225" s="80"/>
      <c r="L225" s="80"/>
      <c r="M225" s="80"/>
      <c r="N225" s="80"/>
      <c r="O225" s="81"/>
      <c r="P225" s="82"/>
      <c r="Q225" s="27"/>
      <c r="R225" s="27"/>
      <c r="S225" s="27"/>
    </row>
    <row r="226" spans="1:19" s="14" customFormat="1" ht="17.25" customHeight="1" x14ac:dyDescent="0.25">
      <c r="A226" s="86" t="s">
        <v>41</v>
      </c>
      <c r="B226" s="709" t="s">
        <v>42</v>
      </c>
      <c r="C226" s="710"/>
      <c r="D226" s="710"/>
      <c r="E226" s="710"/>
      <c r="F226" s="711"/>
      <c r="G226" s="124">
        <f>SUM(G227:G228)</f>
        <v>13423.300000000001</v>
      </c>
      <c r="H226" s="124">
        <f>SUM(H227:H228)</f>
        <v>20189</v>
      </c>
      <c r="I226" s="124">
        <f>SUM(I227:I228)</f>
        <v>13102.98</v>
      </c>
      <c r="J226" s="124">
        <f>SUM(J227:J228)</f>
        <v>13113.199999999999</v>
      </c>
      <c r="K226" s="80"/>
      <c r="L226" s="80"/>
      <c r="M226" s="80"/>
      <c r="N226" s="80"/>
      <c r="O226" s="81"/>
      <c r="P226" s="82"/>
      <c r="Q226" s="27"/>
      <c r="R226" s="27"/>
      <c r="S226" s="27"/>
    </row>
    <row r="227" spans="1:19" s="14" customFormat="1" ht="25.5" customHeight="1" x14ac:dyDescent="0.2">
      <c r="A227" s="134" t="s">
        <v>119</v>
      </c>
      <c r="B227" s="427" t="s">
        <v>121</v>
      </c>
      <c r="C227" s="428"/>
      <c r="D227" s="428"/>
      <c r="E227" s="428"/>
      <c r="F227" s="140"/>
      <c r="G227" s="302">
        <f>G205</f>
        <v>13364.300000000001</v>
      </c>
      <c r="H227" s="394">
        <f>H205</f>
        <v>20116</v>
      </c>
      <c r="I227" s="302">
        <f>I205</f>
        <v>13029.98</v>
      </c>
      <c r="J227" s="302">
        <f>J205</f>
        <v>13040.199999999999</v>
      </c>
      <c r="K227" s="18"/>
    </row>
    <row r="228" spans="1:19" s="14" customFormat="1" ht="21" customHeight="1" x14ac:dyDescent="0.2">
      <c r="A228" s="137" t="s">
        <v>237</v>
      </c>
      <c r="B228" s="427" t="s">
        <v>120</v>
      </c>
      <c r="C228" s="428"/>
      <c r="D228" s="428"/>
      <c r="E228" s="428"/>
      <c r="F228" s="140"/>
      <c r="G228" s="225">
        <f>SUM(G206)</f>
        <v>59</v>
      </c>
      <c r="H228" s="394">
        <f>H206</f>
        <v>73</v>
      </c>
      <c r="I228" s="77">
        <v>73</v>
      </c>
      <c r="J228" s="77">
        <v>73</v>
      </c>
      <c r="K228" s="18"/>
    </row>
    <row r="229" spans="1:19" s="14" customFormat="1" ht="20.25" customHeight="1" x14ac:dyDescent="0.25">
      <c r="A229" s="706" t="s">
        <v>106</v>
      </c>
      <c r="B229" s="707"/>
      <c r="C229" s="707"/>
      <c r="D229" s="707"/>
      <c r="E229" s="707"/>
      <c r="F229" s="708"/>
      <c r="G229" s="126">
        <f>SUM(G213+G226)</f>
        <v>27414.400000000001</v>
      </c>
      <c r="H229" s="126">
        <f>SUM(H213+H226)</f>
        <v>35657.4</v>
      </c>
      <c r="I229" s="126">
        <f>SUM(I213+I226)</f>
        <v>28102.28</v>
      </c>
      <c r="J229" s="126">
        <f>SUM(J213+J226)</f>
        <v>26157.64</v>
      </c>
      <c r="K229" s="80"/>
      <c r="L229" s="80"/>
      <c r="M229" s="80"/>
      <c r="N229" s="80"/>
      <c r="O229" s="81"/>
      <c r="P229" s="82"/>
      <c r="Q229" s="27"/>
      <c r="R229" s="27"/>
      <c r="S229" s="27"/>
    </row>
    <row r="230" spans="1:19" ht="15.75" x14ac:dyDescent="0.25">
      <c r="K230" s="80"/>
      <c r="L230" s="80"/>
      <c r="M230" s="80"/>
      <c r="N230" s="80"/>
      <c r="O230" s="81"/>
      <c r="P230" s="82"/>
      <c r="Q230" s="27"/>
      <c r="R230" s="27"/>
      <c r="S230" s="27"/>
    </row>
  </sheetData>
  <sheetProtection selectLockedCells="1" selectUnlockedCells="1"/>
  <mergeCells count="437">
    <mergeCell ref="K29:N29"/>
    <mergeCell ref="A90:A94"/>
    <mergeCell ref="D90:D94"/>
    <mergeCell ref="A95:A97"/>
    <mergeCell ref="A105:A107"/>
    <mergeCell ref="B74:B78"/>
    <mergeCell ref="L1:N1"/>
    <mergeCell ref="J9:N9"/>
    <mergeCell ref="J4:N4"/>
    <mergeCell ref="J5:N5"/>
    <mergeCell ref="J6:N6"/>
    <mergeCell ref="J7:N7"/>
    <mergeCell ref="K88:N88"/>
    <mergeCell ref="L66:L69"/>
    <mergeCell ref="M66:M69"/>
    <mergeCell ref="N66:N69"/>
    <mergeCell ref="K71:K72"/>
    <mergeCell ref="L71:L72"/>
    <mergeCell ref="M71:M72"/>
    <mergeCell ref="N71:N72"/>
    <mergeCell ref="K79:N79"/>
    <mergeCell ref="L60:L64"/>
    <mergeCell ref="K60:K64"/>
    <mergeCell ref="N74:N76"/>
    <mergeCell ref="K78:N78"/>
    <mergeCell ref="A110:A112"/>
    <mergeCell ref="A122:A123"/>
    <mergeCell ref="B122:B123"/>
    <mergeCell ref="D110:D112"/>
    <mergeCell ref="B110:B112"/>
    <mergeCell ref="M30:M31"/>
    <mergeCell ref="A28:A29"/>
    <mergeCell ref="B28:B29"/>
    <mergeCell ref="C28:C29"/>
    <mergeCell ref="D28:D29"/>
    <mergeCell ref="E28:E29"/>
    <mergeCell ref="D105:D107"/>
    <mergeCell ref="C90:C94"/>
    <mergeCell ref="D79:D81"/>
    <mergeCell ref="B66:B70"/>
    <mergeCell ref="C102:C104"/>
    <mergeCell ref="D102:D104"/>
    <mergeCell ref="A71:A73"/>
    <mergeCell ref="D66:D70"/>
    <mergeCell ref="A79:A81"/>
    <mergeCell ref="A98:A99"/>
    <mergeCell ref="A82:A87"/>
    <mergeCell ref="B82:B87"/>
    <mergeCell ref="A102:A104"/>
    <mergeCell ref="C144:C145"/>
    <mergeCell ref="D144:D145"/>
    <mergeCell ref="C146:F146"/>
    <mergeCell ref="A144:A145"/>
    <mergeCell ref="A139:A141"/>
    <mergeCell ref="C153:N153"/>
    <mergeCell ref="C135:C136"/>
    <mergeCell ref="C143:N143"/>
    <mergeCell ref="K139:K140"/>
    <mergeCell ref="L139:L140"/>
    <mergeCell ref="K146:N146"/>
    <mergeCell ref="K147:N147"/>
    <mergeCell ref="K151:N151"/>
    <mergeCell ref="E144:E145"/>
    <mergeCell ref="C142:F142"/>
    <mergeCell ref="A150:A151"/>
    <mergeCell ref="A165:A167"/>
    <mergeCell ref="B165:B167"/>
    <mergeCell ref="B174:B178"/>
    <mergeCell ref="C174:C178"/>
    <mergeCell ref="D174:D178"/>
    <mergeCell ref="C172:F172"/>
    <mergeCell ref="A168:A169"/>
    <mergeCell ref="A170:A171"/>
    <mergeCell ref="C170:C171"/>
    <mergeCell ref="D170:D171"/>
    <mergeCell ref="E170:E171"/>
    <mergeCell ref="D168:D169"/>
    <mergeCell ref="C168:C169"/>
    <mergeCell ref="B170:B171"/>
    <mergeCell ref="C113:F113"/>
    <mergeCell ref="E120:E121"/>
    <mergeCell ref="C131:C132"/>
    <mergeCell ref="E122:E123"/>
    <mergeCell ref="A116:A117"/>
    <mergeCell ref="C118:F118"/>
    <mergeCell ref="C114:N114"/>
    <mergeCell ref="C122:C123"/>
    <mergeCell ref="D122:D123"/>
    <mergeCell ref="B131:B132"/>
    <mergeCell ref="A131:A132"/>
    <mergeCell ref="A120:A121"/>
    <mergeCell ref="B120:B121"/>
    <mergeCell ref="E110:E112"/>
    <mergeCell ref="K113:N113"/>
    <mergeCell ref="K117:N117"/>
    <mergeCell ref="B160:F160"/>
    <mergeCell ref="B161:N161"/>
    <mergeCell ref="C154:C156"/>
    <mergeCell ref="L158:O158"/>
    <mergeCell ref="C150:C151"/>
    <mergeCell ref="K124:N124"/>
    <mergeCell ref="C124:F124"/>
    <mergeCell ref="C159:F159"/>
    <mergeCell ref="K142:N142"/>
    <mergeCell ref="K152:N152"/>
    <mergeCell ref="C134:N134"/>
    <mergeCell ref="K136:N136"/>
    <mergeCell ref="C133:F133"/>
    <mergeCell ref="K133:N133"/>
    <mergeCell ref="C152:F152"/>
    <mergeCell ref="M154:M155"/>
    <mergeCell ref="C149:N149"/>
    <mergeCell ref="D157:D158"/>
    <mergeCell ref="E157:E158"/>
    <mergeCell ref="K159:N159"/>
    <mergeCell ref="B157:B158"/>
    <mergeCell ref="M139:M140"/>
    <mergeCell ref="A163:A164"/>
    <mergeCell ref="A154:A156"/>
    <mergeCell ref="B154:B156"/>
    <mergeCell ref="A157:A158"/>
    <mergeCell ref="E116:E117"/>
    <mergeCell ref="N154:N155"/>
    <mergeCell ref="C138:N138"/>
    <mergeCell ref="N139:N140"/>
    <mergeCell ref="B148:N148"/>
    <mergeCell ref="D135:D136"/>
    <mergeCell ref="E135:E136"/>
    <mergeCell ref="C120:C121"/>
    <mergeCell ref="D120:D121"/>
    <mergeCell ref="E131:E132"/>
    <mergeCell ref="D154:D156"/>
    <mergeCell ref="E154:E156"/>
    <mergeCell ref="B139:B141"/>
    <mergeCell ref="D150:D151"/>
    <mergeCell ref="E150:E151"/>
    <mergeCell ref="B150:B151"/>
    <mergeCell ref="K145:N145"/>
    <mergeCell ref="A135:A136"/>
    <mergeCell ref="C137:F137"/>
    <mergeCell ref="K156:N156"/>
    <mergeCell ref="C162:N162"/>
    <mergeCell ref="L165:L166"/>
    <mergeCell ref="M165:M166"/>
    <mergeCell ref="C163:C164"/>
    <mergeCell ref="N174:N177"/>
    <mergeCell ref="N165:N166"/>
    <mergeCell ref="K164:N164"/>
    <mergeCell ref="K167:N167"/>
    <mergeCell ref="K171:N171"/>
    <mergeCell ref="C157:C158"/>
    <mergeCell ref="K169:N169"/>
    <mergeCell ref="D163:D164"/>
    <mergeCell ref="E163:E164"/>
    <mergeCell ref="E165:E167"/>
    <mergeCell ref="K172:N172"/>
    <mergeCell ref="E168:E169"/>
    <mergeCell ref="K160:N160"/>
    <mergeCell ref="K194:N194"/>
    <mergeCell ref="K188:N188"/>
    <mergeCell ref="B179:B180"/>
    <mergeCell ref="B185:B186"/>
    <mergeCell ref="K186:N186"/>
    <mergeCell ref="K183:N183"/>
    <mergeCell ref="K178:N178"/>
    <mergeCell ref="B214:F214"/>
    <mergeCell ref="B194:F194"/>
    <mergeCell ref="B163:B164"/>
    <mergeCell ref="K165:K166"/>
    <mergeCell ref="C165:C167"/>
    <mergeCell ref="D165:D167"/>
    <mergeCell ref="B168:B169"/>
    <mergeCell ref="L174:L177"/>
    <mergeCell ref="M174:M177"/>
    <mergeCell ref="A191:A192"/>
    <mergeCell ref="B191:B192"/>
    <mergeCell ref="C191:C192"/>
    <mergeCell ref="D191:D192"/>
    <mergeCell ref="E191:E192"/>
    <mergeCell ref="K187:N187"/>
    <mergeCell ref="K180:N180"/>
    <mergeCell ref="A174:A178"/>
    <mergeCell ref="K174:K177"/>
    <mergeCell ref="C190:N190"/>
    <mergeCell ref="K154:K155"/>
    <mergeCell ref="L154:L155"/>
    <mergeCell ref="A212:F212"/>
    <mergeCell ref="B213:F213"/>
    <mergeCell ref="D210:H210"/>
    <mergeCell ref="K182:N182"/>
    <mergeCell ref="E185:E186"/>
    <mergeCell ref="C179:C180"/>
    <mergeCell ref="D179:D180"/>
    <mergeCell ref="E179:E180"/>
    <mergeCell ref="A181:A182"/>
    <mergeCell ref="A179:A180"/>
    <mergeCell ref="A185:A186"/>
    <mergeCell ref="C183:F183"/>
    <mergeCell ref="C181:C182"/>
    <mergeCell ref="C187:F187"/>
    <mergeCell ref="D181:D182"/>
    <mergeCell ref="E181:E182"/>
    <mergeCell ref="C185:C186"/>
    <mergeCell ref="D185:D186"/>
    <mergeCell ref="C184:N184"/>
    <mergeCell ref="B189:N189"/>
    <mergeCell ref="B188:F188"/>
    <mergeCell ref="B181:B182"/>
    <mergeCell ref="B95:B97"/>
    <mergeCell ref="B30:B32"/>
    <mergeCell ref="A229:F229"/>
    <mergeCell ref="B227:E227"/>
    <mergeCell ref="B228:E228"/>
    <mergeCell ref="B226:F226"/>
    <mergeCell ref="E174:E178"/>
    <mergeCell ref="K192:N192"/>
    <mergeCell ref="B218:F218"/>
    <mergeCell ref="B219:F219"/>
    <mergeCell ref="B220:F220"/>
    <mergeCell ref="B221:F221"/>
    <mergeCell ref="B222:F222"/>
    <mergeCell ref="B224:F224"/>
    <mergeCell ref="B217:F217"/>
    <mergeCell ref="B193:F193"/>
    <mergeCell ref="B225:F225"/>
    <mergeCell ref="B215:F215"/>
    <mergeCell ref="B216:F216"/>
    <mergeCell ref="B98:B99"/>
    <mergeCell ref="M90:M91"/>
    <mergeCell ref="N90:N91"/>
    <mergeCell ref="N30:N31"/>
    <mergeCell ref="K193:N193"/>
    <mergeCell ref="B105:B107"/>
    <mergeCell ref="B147:F147"/>
    <mergeCell ref="K118:N118"/>
    <mergeCell ref="K121:N121"/>
    <mergeCell ref="K123:N123"/>
    <mergeCell ref="C125:N125"/>
    <mergeCell ref="C116:C117"/>
    <mergeCell ref="K132:N132"/>
    <mergeCell ref="D131:D132"/>
    <mergeCell ref="D116:D117"/>
    <mergeCell ref="C139:C141"/>
    <mergeCell ref="B144:B145"/>
    <mergeCell ref="D139:D141"/>
    <mergeCell ref="K130:N130"/>
    <mergeCell ref="C119:N119"/>
    <mergeCell ref="B116:B117"/>
    <mergeCell ref="K137:N137"/>
    <mergeCell ref="B135:B136"/>
    <mergeCell ref="K112:N112"/>
    <mergeCell ref="C108:F108"/>
    <mergeCell ref="C105:C107"/>
    <mergeCell ref="K108:N108"/>
    <mergeCell ref="E139:E141"/>
    <mergeCell ref="K141:N141"/>
    <mergeCell ref="L16:N16"/>
    <mergeCell ref="C23:N23"/>
    <mergeCell ref="E17:E19"/>
    <mergeCell ref="F17:F19"/>
    <mergeCell ref="A20:N20"/>
    <mergeCell ref="K24:N26"/>
    <mergeCell ref="A21:N21"/>
    <mergeCell ref="D24:D27"/>
    <mergeCell ref="K27:N27"/>
    <mergeCell ref="A17:A19"/>
    <mergeCell ref="A24:A27"/>
    <mergeCell ref="B24:B27"/>
    <mergeCell ref="C24:C27"/>
    <mergeCell ref="D17:D19"/>
    <mergeCell ref="C17:C19"/>
    <mergeCell ref="B17:B19"/>
    <mergeCell ref="K17:N17"/>
    <mergeCell ref="K18:K19"/>
    <mergeCell ref="I17:I19"/>
    <mergeCell ref="E24:E27"/>
    <mergeCell ref="L18:N18"/>
    <mergeCell ref="K32:N32"/>
    <mergeCell ref="C33:C34"/>
    <mergeCell ref="D35:D37"/>
    <mergeCell ref="C35:C37"/>
    <mergeCell ref="H30:H31"/>
    <mergeCell ref="L30:L31"/>
    <mergeCell ref="C30:C32"/>
    <mergeCell ref="C43:C48"/>
    <mergeCell ref="D53:D59"/>
    <mergeCell ref="K40:N40"/>
    <mergeCell ref="M35:M36"/>
    <mergeCell ref="C42:N42"/>
    <mergeCell ref="N43:N47"/>
    <mergeCell ref="D30:D32"/>
    <mergeCell ref="E30:E32"/>
    <mergeCell ref="D33:D34"/>
    <mergeCell ref="F30:F31"/>
    <mergeCell ref="E33:E34"/>
    <mergeCell ref="D38:D40"/>
    <mergeCell ref="E38:E40"/>
    <mergeCell ref="G30:G31"/>
    <mergeCell ref="K38:K39"/>
    <mergeCell ref="K30:K31"/>
    <mergeCell ref="D95:D97"/>
    <mergeCell ref="K100:N100"/>
    <mergeCell ref="K104:N104"/>
    <mergeCell ref="K102:K103"/>
    <mergeCell ref="L102:L103"/>
    <mergeCell ref="E105:E107"/>
    <mergeCell ref="E102:E104"/>
    <mergeCell ref="E98:E99"/>
    <mergeCell ref="C100:F100"/>
    <mergeCell ref="C101:N101"/>
    <mergeCell ref="F95:F96"/>
    <mergeCell ref="C98:C99"/>
    <mergeCell ref="K105:N106"/>
    <mergeCell ref="I95:I96"/>
    <mergeCell ref="N102:N103"/>
    <mergeCell ref="C95:C97"/>
    <mergeCell ref="J95:J96"/>
    <mergeCell ref="K99:N99"/>
    <mergeCell ref="K107:N107"/>
    <mergeCell ref="E95:E97"/>
    <mergeCell ref="J10:N10"/>
    <mergeCell ref="J12:M12"/>
    <mergeCell ref="J11:M11"/>
    <mergeCell ref="A14:N14"/>
    <mergeCell ref="A15:N15"/>
    <mergeCell ref="H17:H19"/>
    <mergeCell ref="J17:J19"/>
    <mergeCell ref="G17:G19"/>
    <mergeCell ref="A49:A52"/>
    <mergeCell ref="B49:B52"/>
    <mergeCell ref="C49:C52"/>
    <mergeCell ref="E49:E52"/>
    <mergeCell ref="I30:I31"/>
    <mergeCell ref="J30:J31"/>
    <mergeCell ref="K34:N34"/>
    <mergeCell ref="L43:L47"/>
    <mergeCell ref="B33:B34"/>
    <mergeCell ref="A30:A32"/>
    <mergeCell ref="C41:F41"/>
    <mergeCell ref="B43:B48"/>
    <mergeCell ref="L35:L36"/>
    <mergeCell ref="K43:K47"/>
    <mergeCell ref="L38:L39"/>
    <mergeCell ref="N35:N36"/>
    <mergeCell ref="P135:R136"/>
    <mergeCell ref="M38:M39"/>
    <mergeCell ref="N38:N39"/>
    <mergeCell ref="K53:K58"/>
    <mergeCell ref="L53:L58"/>
    <mergeCell ref="M53:M58"/>
    <mergeCell ref="N53:N58"/>
    <mergeCell ref="L74:L76"/>
    <mergeCell ref="M74:M76"/>
    <mergeCell ref="K87:N87"/>
    <mergeCell ref="K81:N81"/>
    <mergeCell ref="P76:S76"/>
    <mergeCell ref="K48:N48"/>
    <mergeCell ref="K70:N70"/>
    <mergeCell ref="K73:N73"/>
    <mergeCell ref="P43:R43"/>
    <mergeCell ref="P53:R53"/>
    <mergeCell ref="P60:R60"/>
    <mergeCell ref="K66:K69"/>
    <mergeCell ref="M92:M93"/>
    <mergeCell ref="M43:M47"/>
    <mergeCell ref="K59:N59"/>
    <mergeCell ref="C89:N89"/>
    <mergeCell ref="D98:D99"/>
    <mergeCell ref="A33:A34"/>
    <mergeCell ref="A35:A37"/>
    <mergeCell ref="B35:B37"/>
    <mergeCell ref="E66:E70"/>
    <mergeCell ref="E35:E37"/>
    <mergeCell ref="K35:K36"/>
    <mergeCell ref="E43:E48"/>
    <mergeCell ref="C38:C40"/>
    <mergeCell ref="D43:D48"/>
    <mergeCell ref="D49:D52"/>
    <mergeCell ref="E60:E65"/>
    <mergeCell ref="D60:D65"/>
    <mergeCell ref="E53:E59"/>
    <mergeCell ref="C53:C59"/>
    <mergeCell ref="A60:A65"/>
    <mergeCell ref="K37:N37"/>
    <mergeCell ref="K41:N41"/>
    <mergeCell ref="C60:C65"/>
    <mergeCell ref="B38:B40"/>
    <mergeCell ref="B53:B59"/>
    <mergeCell ref="K65:N65"/>
    <mergeCell ref="N60:N64"/>
    <mergeCell ref="M60:M64"/>
    <mergeCell ref="D71:D73"/>
    <mergeCell ref="E74:E78"/>
    <mergeCell ref="D74:D78"/>
    <mergeCell ref="E79:E81"/>
    <mergeCell ref="D82:D87"/>
    <mergeCell ref="P80:R80"/>
    <mergeCell ref="K80:N80"/>
    <mergeCell ref="A43:A48"/>
    <mergeCell ref="A38:A40"/>
    <mergeCell ref="C79:C81"/>
    <mergeCell ref="C82:C87"/>
    <mergeCell ref="C74:C78"/>
    <mergeCell ref="B79:B81"/>
    <mergeCell ref="K90:K91"/>
    <mergeCell ref="L90:L91"/>
    <mergeCell ref="P33:R33"/>
    <mergeCell ref="P49:R49"/>
    <mergeCell ref="P71:R71"/>
    <mergeCell ref="H95:H96"/>
    <mergeCell ref="F82:F86"/>
    <mergeCell ref="E82:E87"/>
    <mergeCell ref="E71:E73"/>
    <mergeCell ref="B223:E223"/>
    <mergeCell ref="P179:R179"/>
    <mergeCell ref="P111:R111"/>
    <mergeCell ref="B90:B94"/>
    <mergeCell ref="A53:A59"/>
    <mergeCell ref="C66:C70"/>
    <mergeCell ref="B60:B65"/>
    <mergeCell ref="A66:A70"/>
    <mergeCell ref="B71:B73"/>
    <mergeCell ref="C71:C73"/>
    <mergeCell ref="A74:A78"/>
    <mergeCell ref="C88:F88"/>
    <mergeCell ref="P82:T82"/>
    <mergeCell ref="L92:L93"/>
    <mergeCell ref="G95:G96"/>
    <mergeCell ref="K94:N94"/>
    <mergeCell ref="N92:N93"/>
    <mergeCell ref="K97:N97"/>
    <mergeCell ref="E90:E94"/>
    <mergeCell ref="C110:C112"/>
    <mergeCell ref="B102:B104"/>
    <mergeCell ref="C109:N109"/>
    <mergeCell ref="M102:M103"/>
    <mergeCell ref="K74:K76"/>
  </mergeCells>
  <pageMargins left="0.59055118110236227" right="0" top="0.51181102362204722" bottom="0.11811023622047245" header="0.31496062992125984" footer="0.31496062992125984"/>
  <pageSetup paperSize="9" firstPageNumber="171" fitToHeight="0" orientation="landscape" useFirstPageNumber="1" r:id="rId1"/>
  <headerFooter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="90" zoomScaleNormal="90" workbookViewId="0">
      <selection activeCell="B24" sqref="B24"/>
    </sheetView>
  </sheetViews>
  <sheetFormatPr defaultColWidth="11.5703125" defaultRowHeight="12.75" x14ac:dyDescent="0.2"/>
  <cols>
    <col min="1" max="1" width="28.28515625" customWidth="1"/>
    <col min="2" max="2" width="56.42578125" customWidth="1"/>
    <col min="3" max="3" width="18.28515625" customWidth="1"/>
  </cols>
  <sheetData>
    <row r="1" spans="1:8" ht="48.75" customHeight="1" x14ac:dyDescent="0.2">
      <c r="A1" s="894" t="s">
        <v>87</v>
      </c>
      <c r="B1" s="894"/>
      <c r="C1" s="894"/>
    </row>
    <row r="3" spans="1:8" s="23" customFormat="1" ht="15.75" x14ac:dyDescent="0.25">
      <c r="A3" s="22" t="s">
        <v>88</v>
      </c>
      <c r="B3" s="895" t="s">
        <v>89</v>
      </c>
      <c r="C3" s="896"/>
      <c r="H3" s="24"/>
    </row>
    <row r="4" spans="1:8" s="23" customFormat="1" ht="15.75" customHeight="1" x14ac:dyDescent="0.25">
      <c r="A4" s="25" t="s">
        <v>10</v>
      </c>
      <c r="B4" s="891" t="s">
        <v>100</v>
      </c>
      <c r="C4" s="892"/>
    </row>
    <row r="5" spans="1:8" s="23" customFormat="1" ht="33.75" customHeight="1" x14ac:dyDescent="0.25">
      <c r="A5" s="25" t="s">
        <v>13</v>
      </c>
      <c r="B5" s="897" t="s">
        <v>113</v>
      </c>
      <c r="C5" s="898"/>
    </row>
    <row r="6" spans="1:8" s="23" customFormat="1" ht="15.75" customHeight="1" x14ac:dyDescent="0.25">
      <c r="A6" s="25" t="s">
        <v>14</v>
      </c>
      <c r="B6" s="891" t="s">
        <v>101</v>
      </c>
      <c r="C6" s="892"/>
    </row>
    <row r="7" spans="1:8" s="23" customFormat="1" ht="15.75" customHeight="1" x14ac:dyDescent="0.25">
      <c r="A7" s="25" t="s">
        <v>21</v>
      </c>
      <c r="B7" s="891" t="s">
        <v>98</v>
      </c>
      <c r="C7" s="892"/>
    </row>
    <row r="8" spans="1:8" s="23" customFormat="1" ht="15.75" customHeight="1" x14ac:dyDescent="0.25">
      <c r="A8" s="25" t="s">
        <v>25</v>
      </c>
      <c r="B8" s="891" t="s">
        <v>99</v>
      </c>
      <c r="C8" s="892"/>
    </row>
    <row r="9" spans="1:8" s="23" customFormat="1" ht="15.75" customHeight="1" x14ac:dyDescent="0.25">
      <c r="A9" s="25" t="s">
        <v>27</v>
      </c>
      <c r="B9" s="420" t="s">
        <v>234</v>
      </c>
      <c r="C9" s="421"/>
    </row>
    <row r="10" spans="1:8" s="23" customFormat="1" ht="15.75" customHeight="1" x14ac:dyDescent="0.25">
      <c r="A10" s="25" t="s">
        <v>204</v>
      </c>
      <c r="B10" s="315" t="s">
        <v>213</v>
      </c>
      <c r="C10" s="316"/>
    </row>
    <row r="11" spans="1:8" s="23" customFormat="1" ht="15.75" customHeight="1" x14ac:dyDescent="0.25">
      <c r="A11" s="22">
        <v>191847892</v>
      </c>
      <c r="B11" s="891" t="s">
        <v>90</v>
      </c>
      <c r="C11" s="892"/>
    </row>
    <row r="12" spans="1:8" s="23" customFormat="1" ht="15.75" customHeight="1" x14ac:dyDescent="0.25">
      <c r="A12" s="22" t="s">
        <v>91</v>
      </c>
      <c r="B12" s="891" t="s">
        <v>92</v>
      </c>
      <c r="C12" s="892"/>
    </row>
    <row r="13" spans="1:8" s="23" customFormat="1" ht="15.75" customHeight="1" x14ac:dyDescent="0.25">
      <c r="A13" s="22">
        <v>145746984</v>
      </c>
      <c r="B13" s="891" t="s">
        <v>93</v>
      </c>
      <c r="C13" s="892"/>
    </row>
    <row r="15" spans="1:8" s="23" customFormat="1" ht="15.75" customHeight="1" x14ac:dyDescent="0.25">
      <c r="A15" s="893" t="s">
        <v>94</v>
      </c>
      <c r="B15" s="893"/>
      <c r="C15" s="893"/>
    </row>
    <row r="17" spans="2:2" x14ac:dyDescent="0.2">
      <c r="B17" s="26"/>
    </row>
  </sheetData>
  <sheetProtection selectLockedCells="1" selectUnlockedCells="1"/>
  <mergeCells count="11">
    <mergeCell ref="B11:C11"/>
    <mergeCell ref="B12:C12"/>
    <mergeCell ref="B13:C13"/>
    <mergeCell ref="A15:C15"/>
    <mergeCell ref="A1:C1"/>
    <mergeCell ref="B3:C3"/>
    <mergeCell ref="B7:C7"/>
    <mergeCell ref="B8:C8"/>
    <mergeCell ref="B5:C5"/>
    <mergeCell ref="B6:C6"/>
    <mergeCell ref="B4:C4"/>
  </mergeCells>
  <pageMargins left="1.1811023622047245" right="0.39370078740157483" top="0.78740157480314965" bottom="0.78740157480314965" header="0.31496062992125984" footer="0.31496062992125984"/>
  <pageSetup paperSize="9" firstPageNumber="185" fitToHeight="0" orientation="landscape" useFirstPageNumber="1" r:id="rId1"/>
  <headerFooter scaleWithDoc="0">
    <oddHeader>&amp;C&amp;"Times New Roman,Paprastas"&amp;12&amp;P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1_c_1_c_1_forma</vt:lpstr>
      <vt:lpstr>vykdytoju_kodai</vt:lpstr>
      <vt:lpstr>Excel_BuiltIn_Print_Titles_1_1</vt:lpstr>
      <vt:lpstr>'1_c_1_c_1_forma'!Print_Area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Rasa Macienė</cp:lastModifiedBy>
  <cp:lastPrinted>2018-06-25T11:50:23Z</cp:lastPrinted>
  <dcterms:created xsi:type="dcterms:W3CDTF">2014-04-04T11:29:03Z</dcterms:created>
  <dcterms:modified xsi:type="dcterms:W3CDTF">2019-02-12T11:16:30Z</dcterms:modified>
</cp:coreProperties>
</file>